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esartex-my.sharepoint.com/personal/stacey_rogers_ves-artex_com/Documents/Desktop/"/>
    </mc:Choice>
  </mc:AlternateContent>
  <xr:revisionPtr revIDLastSave="0" documentId="8_{4CE1BA63-6914-47C5-821B-EB46CD5216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lYujLR1PnjSS0ldGl2KqRjdD+eIiNyu9dO9MVDi9o8="/>
    </ext>
  </extLst>
</workbook>
</file>

<file path=xl/calcChain.xml><?xml version="1.0" encoding="utf-8"?>
<calcChain xmlns="http://schemas.openxmlformats.org/spreadsheetml/2006/main">
  <c r="O63" i="1" l="1"/>
  <c r="D25" i="1"/>
  <c r="F25" i="1"/>
  <c r="N66" i="1"/>
  <c r="M66" i="1"/>
  <c r="L66" i="1"/>
  <c r="K66" i="1"/>
  <c r="J66" i="1"/>
  <c r="I66" i="1"/>
  <c r="H66" i="1"/>
  <c r="G66" i="1"/>
  <c r="F66" i="1"/>
  <c r="E66" i="1"/>
  <c r="D66" i="1"/>
  <c r="C66" i="1"/>
  <c r="O65" i="1"/>
  <c r="O64" i="1"/>
  <c r="O62" i="1"/>
  <c r="O61" i="1"/>
  <c r="O60" i="1"/>
  <c r="O59" i="1"/>
  <c r="O58" i="1"/>
  <c r="O57" i="1"/>
  <c r="O56" i="1"/>
  <c r="O55" i="1"/>
  <c r="O54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4" i="1"/>
  <c r="O23" i="1"/>
  <c r="O21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O16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/>
  <c r="N9" i="1"/>
  <c r="M9" i="1"/>
  <c r="L9" i="1"/>
  <c r="K9" i="1"/>
  <c r="J9" i="1"/>
  <c r="I9" i="1"/>
  <c r="H9" i="1"/>
  <c r="G9" i="1"/>
  <c r="F9" i="1"/>
  <c r="E9" i="1"/>
  <c r="D9" i="1"/>
  <c r="C9" i="1"/>
  <c r="O8" i="1"/>
  <c r="O7" i="1"/>
  <c r="O9" i="1" s="1"/>
  <c r="D26" i="1" l="1"/>
  <c r="D68" i="1" s="1"/>
  <c r="D70" i="1" s="1"/>
  <c r="H25" i="1"/>
  <c r="H26" i="1" s="1"/>
  <c r="H68" i="1" s="1"/>
  <c r="H70" i="1" s="1"/>
  <c r="I25" i="1"/>
  <c r="I26" i="1" s="1"/>
  <c r="I68" i="1" s="1"/>
  <c r="I70" i="1" s="1"/>
  <c r="K25" i="1"/>
  <c r="K26" i="1" s="1"/>
  <c r="K68" i="1" s="1"/>
  <c r="K70" i="1" s="1"/>
  <c r="L25" i="1"/>
  <c r="L26" i="1" s="1"/>
  <c r="L68" i="1" s="1"/>
  <c r="L70" i="1" s="1"/>
  <c r="N25" i="1"/>
  <c r="N26" i="1" s="1"/>
  <c r="N68" i="1" s="1"/>
  <c r="N70" i="1" s="1"/>
  <c r="C25" i="1"/>
  <c r="C26" i="1" s="1"/>
  <c r="C68" i="1" s="1"/>
  <c r="C70" i="1" s="1"/>
  <c r="M25" i="1"/>
  <c r="M26" i="1" s="1"/>
  <c r="M68" i="1" s="1"/>
  <c r="M70" i="1" s="1"/>
  <c r="J25" i="1"/>
  <c r="J26" i="1" s="1"/>
  <c r="J68" i="1" s="1"/>
  <c r="J70" i="1" s="1"/>
  <c r="G25" i="1"/>
  <c r="G26" i="1" s="1"/>
  <c r="G68" i="1" s="1"/>
  <c r="G70" i="1" s="1"/>
  <c r="F26" i="1"/>
  <c r="F68" i="1" s="1"/>
  <c r="F70" i="1" s="1"/>
  <c r="O66" i="1"/>
  <c r="O19" i="1"/>
  <c r="E25" i="1"/>
  <c r="E26" i="1" l="1"/>
  <c r="E68" i="1" s="1"/>
  <c r="O25" i="1"/>
  <c r="O26" i="1" s="1"/>
  <c r="E70" i="1" l="1"/>
  <c r="O70" i="1" s="1"/>
  <c r="O68" i="1"/>
</calcChain>
</file>

<file path=xl/sharedStrings.xml><?xml version="1.0" encoding="utf-8"?>
<sst xmlns="http://schemas.openxmlformats.org/spreadsheetml/2006/main" count="150" uniqueCount="86">
  <si>
    <t>PEACE LUTHERAN CHURCH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</si>
  <si>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</si>
  <si>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</si>
  <si>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</si>
  <si>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</si>
  <si>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</si>
  <si>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</si>
  <si>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</si>
  <si>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</si>
  <si>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</si>
  <si>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</si>
  <si>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</si>
  <si>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</si>
  <si>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</si>
  <si>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NOTES:</t>
  </si>
  <si>
    <t>AVERAGE</t>
  </si>
  <si>
    <t>Revenue</t>
  </si>
  <si>
    <t>General Giving</t>
  </si>
  <si>
    <r>
      <rPr>
        <b/>
        <sz val="8"/>
        <color theme="1"/>
        <rFont val="Arial"/>
      </rPr>
      <t>Kelling</t>
    </r>
    <r>
      <rPr>
        <b/>
        <sz val="8"/>
        <color rgb="FFFF0000"/>
        <rFont val="Arial"/>
      </rPr>
      <t xml:space="preserve"> Transfers</t>
    </r>
  </si>
  <si>
    <t>Total Revenue</t>
  </si>
  <si>
    <t>Payroll and related expense</t>
  </si>
  <si>
    <t>SENIOR PASTOR</t>
  </si>
  <si>
    <t>50184 Salary</t>
  </si>
  <si>
    <t>Total SENIOR PASTOR</t>
  </si>
  <si>
    <t>ADMINISTRATIVE ASSISTANT</t>
  </si>
  <si>
    <t xml:space="preserve"> </t>
  </si>
  <si>
    <t>50301 Hourly - Office Manager</t>
  </si>
  <si>
    <t>Total ADMINISTRATIVE ASSISTANT</t>
  </si>
  <si>
    <t>OTHER PAYROLL EXPENSES</t>
  </si>
  <si>
    <t>50406 Janitor</t>
  </si>
  <si>
    <t>50911 Organists</t>
  </si>
  <si>
    <t>Organists only</t>
  </si>
  <si>
    <t>50901 Workers Compensation Policy</t>
  </si>
  <si>
    <t xml:space="preserve">54603 Special Music </t>
  </si>
  <si>
    <t>Guest Musicians..Change per request from Rob</t>
  </si>
  <si>
    <t>54201 Choir Director</t>
  </si>
  <si>
    <t>Employers FICA</t>
  </si>
  <si>
    <t>Total OTHER PAYROLL EXPENSES</t>
  </si>
  <si>
    <t>Total Payroll Expenses</t>
  </si>
  <si>
    <t>Office &amp; Committee Expenses</t>
  </si>
  <si>
    <t>53101 Office Supplies Expense</t>
  </si>
  <si>
    <t>53102 Postage Expense</t>
  </si>
  <si>
    <t>53103 Office Equipment Maintenance</t>
  </si>
  <si>
    <t>53106 Bank Service Charges</t>
  </si>
  <si>
    <t>53107 Software Expense</t>
  </si>
  <si>
    <t>53110 Accounting Services</t>
  </si>
  <si>
    <t>53155 Synod Payments</t>
  </si>
  <si>
    <t>Synod dues</t>
  </si>
  <si>
    <t>53202 Internet Service Expense</t>
  </si>
  <si>
    <t>53203 Repairs and Maintenance Expense</t>
  </si>
  <si>
    <t>53204 Janitorial Supplies Expense</t>
  </si>
  <si>
    <t>53205 Telephone Expense</t>
  </si>
  <si>
    <t>53207 Elevator Service Agreement</t>
  </si>
  <si>
    <t>53210 Electricity Expense</t>
  </si>
  <si>
    <t>53211 Gas Expense</t>
  </si>
  <si>
    <t>53212 Sanitation Expense</t>
  </si>
  <si>
    <t>53213 Water and Sewer Expense</t>
  </si>
  <si>
    <t>53214 Snow Removal</t>
  </si>
  <si>
    <t>53220 Bldg Insurance Policy Expense</t>
  </si>
  <si>
    <t>54105 Good Samaritan Expense</t>
  </si>
  <si>
    <t>54202 Music Supplies</t>
  </si>
  <si>
    <t>Per request from Rob</t>
  </si>
  <si>
    <t>54204 Organ Tuning</t>
  </si>
  <si>
    <t>54304 Sunday School Expense</t>
  </si>
  <si>
    <t>54306 Youth Expense/VBS</t>
  </si>
  <si>
    <t>54525 Kelling Music Expense</t>
  </si>
  <si>
    <t>54526 Kelling Music Expense</t>
  </si>
  <si>
    <t>54607 Board of Worship &amp; Mission Expense</t>
  </si>
  <si>
    <t>55310 Website Expense</t>
  </si>
  <si>
    <t>55315 Worship Supplies &amp; Materials</t>
  </si>
  <si>
    <t>57100 Cemetary Electric &amp; Maintenance</t>
  </si>
  <si>
    <t>58501 Worship Committee Expense</t>
  </si>
  <si>
    <t>58510 Evangelism Committee Expense</t>
  </si>
  <si>
    <t>58520 Faith Formation Committee Expense</t>
  </si>
  <si>
    <t>58530 Witness and Service Committee Expense</t>
  </si>
  <si>
    <t>58540 Stewardship Committee Expense</t>
  </si>
  <si>
    <t>58550 Fellowship Committee Expense</t>
  </si>
  <si>
    <t>59100 Campus Ministry-Salary</t>
  </si>
  <si>
    <t>59500 Ministry Support Expense</t>
  </si>
  <si>
    <t>fill in pastor</t>
  </si>
  <si>
    <t>Total Office &amp; Committee Expenses</t>
  </si>
  <si>
    <t>Total All Expenses</t>
  </si>
  <si>
    <t>Net Revenue</t>
  </si>
  <si>
    <r>
      <rPr>
        <b/>
        <sz val="8"/>
        <color theme="1"/>
        <rFont val="Arial"/>
      </rPr>
      <t>Kelling</t>
    </r>
    <r>
      <rPr>
        <b/>
        <sz val="8"/>
        <color rgb="FFFF0000"/>
        <rFont val="Arial"/>
      </rPr>
      <t xml:space="preserve"> Transfers</t>
    </r>
  </si>
  <si>
    <t>Budget Overview: 2026 Budget</t>
  </si>
  <si>
    <t>January - 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</si>
</sst>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8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9"/>
      <color theme="1"/>
      <name val="Arial"/>
    </font>
    <font>
      <b/>
      <sz val="11"/>
      <color rgb="FF009900"/>
      <name val="Calibri"/>
    </font>
    <font>
      <b/>
      <sz val="8"/>
      <color rgb="FF0070C0"/>
      <name val="Arial"/>
    </font>
    <font>
      <b/>
      <sz val="8"/>
      <color theme="1"/>
      <name val="Arial"/>
    </font>
    <font>
      <sz val="8"/>
      <color rgb="FF000000"/>
      <name val="Arial"/>
    </font>
    <font>
      <sz val="8"/>
      <color theme="1"/>
      <name val="Arial"/>
    </font>
    <font>
      <sz val="8"/>
      <color rgb="FFFF0000"/>
      <name val="Arial"/>
    </font>
    <font>
      <b/>
      <sz val="11"/>
      <color rgb="FFFF0000"/>
      <name val="Calibri"/>
    </font>
    <font>
      <sz val="11"/>
      <color rgb="FFFF0000"/>
      <name val="Calibri"/>
    </font>
    <font>
      <b/>
      <sz val="8"/>
      <color rgb="FFFF0000"/>
      <name val="Arial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2CC"/>
        <bgColor rgb="FFFFF2CC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8" fillId="0" borderId="0" xfId="0" applyNumberFormat="1" applyFont="1" applyAlignment="1">
      <alignment horizontal="right"/>
    </xf>
    <xf numFmtId="6" fontId="9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wrapText="1"/>
    </xf>
    <xf numFmtId="3" fontId="10" fillId="0" borderId="0" xfId="0" applyNumberFormat="1" applyFont="1" applyAlignment="1">
      <alignment horizontal="right"/>
    </xf>
    <xf numFmtId="0" fontId="1" fillId="3" borderId="5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wrapText="1"/>
    </xf>
    <xf numFmtId="6" fontId="7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3" fontId="9" fillId="0" borderId="6" xfId="0" applyNumberFormat="1" applyFont="1" applyBorder="1" applyAlignment="1">
      <alignment horizontal="right" wrapText="1"/>
    </xf>
    <xf numFmtId="6" fontId="9" fillId="0" borderId="6" xfId="0" applyNumberFormat="1" applyFont="1" applyBorder="1" applyAlignment="1">
      <alignment horizontal="right" wrapText="1"/>
    </xf>
    <xf numFmtId="6" fontId="7" fillId="0" borderId="7" xfId="0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right" wrapText="1"/>
    </xf>
    <xf numFmtId="6" fontId="10" fillId="0" borderId="6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6" fontId="10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3" fontId="9" fillId="0" borderId="1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6" fontId="9" fillId="0" borderId="5" xfId="0" applyNumberFormat="1" applyFont="1" applyBorder="1" applyAlignment="1">
      <alignment horizontal="right" wrapText="1"/>
    </xf>
    <xf numFmtId="6" fontId="7" fillId="0" borderId="5" xfId="0" applyNumberFormat="1" applyFont="1" applyBorder="1" applyAlignment="1">
      <alignment horizontal="right" wrapText="1"/>
    </xf>
    <xf numFmtId="6" fontId="7" fillId="0" borderId="8" xfId="0" applyNumberFormat="1" applyFont="1" applyBorder="1" applyAlignment="1">
      <alignment horizontal="right" wrapText="1"/>
    </xf>
    <xf numFmtId="4" fontId="1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" fontId="9" fillId="0" borderId="1" xfId="0" applyNumberFormat="1" applyFont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9" fillId="0" borderId="9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6" fontId="9" fillId="0" borderId="8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6" fontId="1" fillId="0" borderId="5" xfId="0" applyNumberFormat="1" applyFont="1" applyBorder="1" applyAlignment="1">
      <alignment wrapText="1"/>
    </xf>
    <xf numFmtId="0" fontId="7" fillId="0" borderId="5" xfId="0" applyFont="1" applyBorder="1" applyAlignment="1">
      <alignment horizontal="right" wrapText="1"/>
    </xf>
    <xf numFmtId="6" fontId="13" fillId="0" borderId="1" xfId="0" applyNumberFormat="1" applyFont="1" applyBorder="1" applyAlignment="1">
      <alignment horizontal="right" wrapText="1"/>
    </xf>
    <xf numFmtId="49" fontId="14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16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pane ySplit="6" topLeftCell="A7" activePane="bottomLeft" state="frozen"/>
      <selection pane="bottomLeft" activeCell="N13" sqref="N13"/>
    </sheetView>
  </sheetViews>
  <sheetFormatPr defaultColWidth="14.44140625" defaultRowHeight="15" customHeight="1" x14ac:dyDescent="0.3"/>
  <cols>
    <col min="1" max="1" width="8.6640625" hidden="1" customWidth="1"/>
    <col min="2" max="2" width="34.6640625" customWidth="1"/>
    <col min="3" max="3" width="12.5546875" customWidth="1"/>
    <col min="4" max="6" width="8.6640625" customWidth="1"/>
    <col min="7" max="7" width="9.109375" customWidth="1"/>
    <col min="8" max="8" width="8.6640625" customWidth="1"/>
    <col min="9" max="9" width="10.5546875" customWidth="1"/>
    <col min="10" max="10" width="8.6640625" customWidth="1"/>
    <col min="11" max="11" width="10.5546875" customWidth="1"/>
    <col min="12" max="12" width="8.6640625" customWidth="1"/>
    <col min="13" max="13" width="9.6640625" customWidth="1"/>
    <col min="14" max="14" width="9.5546875" customWidth="1"/>
    <col min="15" max="15" width="11.88671875" customWidth="1"/>
    <col min="16" max="16" width="4" customWidth="1"/>
    <col min="17" max="17" width="50.33203125" customWidth="1"/>
    <col min="18" max="26" width="8.6640625" customWidth="1"/>
  </cols>
  <sheetData>
    <row r="1" spans="1:26" ht="14.4" x14ac:dyDescent="0.3">
      <c r="A1" s="1"/>
      <c r="B1" s="50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53" t="s">
        <v>84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"/>
      <c r="B3" s="54" t="s">
        <v>85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1"/>
      <c r="B5" s="1"/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1"/>
      <c r="Q5" s="3" t="s">
        <v>14</v>
      </c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4" t="s">
        <v>15</v>
      </c>
      <c r="B6" s="5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4"/>
      <c r="B7" s="6" t="s">
        <v>17</v>
      </c>
      <c r="C7" s="7">
        <v>22000</v>
      </c>
      <c r="D7" s="7">
        <v>23000</v>
      </c>
      <c r="E7" s="7">
        <v>29000</v>
      </c>
      <c r="F7" s="7">
        <v>25000</v>
      </c>
      <c r="G7" s="7">
        <v>18000</v>
      </c>
      <c r="H7" s="7">
        <v>18000</v>
      </c>
      <c r="I7" s="7">
        <v>18000</v>
      </c>
      <c r="J7" s="7">
        <v>18000</v>
      </c>
      <c r="K7" s="7">
        <v>18000</v>
      </c>
      <c r="L7" s="7">
        <v>20000</v>
      </c>
      <c r="M7" s="7">
        <v>22000</v>
      </c>
      <c r="N7" s="7">
        <v>29000</v>
      </c>
      <c r="O7" s="8">
        <f t="shared" ref="O7:O8" si="0">SUM(C7:N7)</f>
        <v>260000</v>
      </c>
      <c r="P7" s="1"/>
      <c r="Q7" s="9"/>
      <c r="R7" s="1"/>
      <c r="S7" s="1"/>
      <c r="T7" s="9"/>
      <c r="U7" s="1"/>
      <c r="V7" s="1"/>
      <c r="W7" s="1"/>
      <c r="X7" s="10"/>
      <c r="Y7" s="1"/>
      <c r="Z7" s="1"/>
    </row>
    <row r="8" spans="1:26" ht="15.75" customHeight="1" x14ac:dyDescent="0.3">
      <c r="A8" s="4"/>
      <c r="B8" s="6" t="s">
        <v>18</v>
      </c>
      <c r="C8" s="11">
        <v>10000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8">
        <f t="shared" si="0"/>
        <v>10000</v>
      </c>
      <c r="P8" s="1"/>
      <c r="Q8" s="1"/>
      <c r="R8" s="1"/>
      <c r="S8" s="1"/>
      <c r="T8" s="1"/>
      <c r="U8" s="1"/>
      <c r="V8" s="1"/>
      <c r="W8" s="1"/>
      <c r="X8" s="10"/>
      <c r="Y8" s="1"/>
      <c r="Z8" s="1"/>
    </row>
    <row r="9" spans="1:26" ht="15.75" customHeight="1" x14ac:dyDescent="0.3">
      <c r="A9" s="13">
        <v>20917</v>
      </c>
      <c r="B9" s="5" t="s">
        <v>19</v>
      </c>
      <c r="C9" s="14">
        <f t="shared" ref="C9:O9" si="1">SUM(C7:C8)</f>
        <v>32000</v>
      </c>
      <c r="D9" s="14">
        <f t="shared" si="1"/>
        <v>23000</v>
      </c>
      <c r="E9" s="14">
        <f t="shared" si="1"/>
        <v>29000</v>
      </c>
      <c r="F9" s="14">
        <f t="shared" si="1"/>
        <v>25000</v>
      </c>
      <c r="G9" s="14">
        <f t="shared" si="1"/>
        <v>18000</v>
      </c>
      <c r="H9" s="14">
        <f t="shared" si="1"/>
        <v>18000</v>
      </c>
      <c r="I9" s="14">
        <f t="shared" si="1"/>
        <v>18000</v>
      </c>
      <c r="J9" s="14">
        <f t="shared" si="1"/>
        <v>18000</v>
      </c>
      <c r="K9" s="14">
        <f t="shared" si="1"/>
        <v>18000</v>
      </c>
      <c r="L9" s="14">
        <f t="shared" si="1"/>
        <v>20000</v>
      </c>
      <c r="M9" s="14">
        <f t="shared" si="1"/>
        <v>22000</v>
      </c>
      <c r="N9" s="14">
        <f t="shared" si="1"/>
        <v>29000</v>
      </c>
      <c r="O9" s="14">
        <f t="shared" si="1"/>
        <v>270000</v>
      </c>
      <c r="P9" s="15"/>
      <c r="Q9" s="1"/>
      <c r="R9" s="1"/>
      <c r="S9" s="1"/>
      <c r="T9" s="1"/>
      <c r="U9" s="1"/>
      <c r="V9" s="1"/>
      <c r="W9" s="1"/>
      <c r="X9" s="10"/>
      <c r="Y9" s="1"/>
      <c r="Z9" s="1"/>
    </row>
    <row r="10" spans="1:26" ht="15.75" customHeight="1" x14ac:dyDescent="0.3">
      <c r="A10" s="4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0"/>
      <c r="Y10" s="1"/>
      <c r="Z10" s="1"/>
    </row>
    <row r="11" spans="1:26" ht="15.75" customHeight="1" x14ac:dyDescent="0.3">
      <c r="A11" s="4"/>
      <c r="B11" s="5" t="s">
        <v>20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0"/>
      <c r="Y11" s="1"/>
      <c r="Z11" s="1"/>
    </row>
    <row r="12" spans="1:26" ht="15.75" customHeight="1" x14ac:dyDescent="0.3">
      <c r="A12" s="4"/>
      <c r="B12" s="6" t="s">
        <v>21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6"/>
      <c r="P12" s="1"/>
      <c r="Q12" s="1"/>
      <c r="R12" s="1"/>
      <c r="S12" s="1"/>
      <c r="T12" s="1"/>
      <c r="U12" s="1"/>
      <c r="V12" s="1"/>
      <c r="W12" s="1"/>
      <c r="X12" s="10"/>
      <c r="Y12" s="1"/>
      <c r="Z12" s="1"/>
    </row>
    <row r="13" spans="1:26" ht="15.75" customHeight="1" x14ac:dyDescent="0.3">
      <c r="A13" s="4"/>
      <c r="B13" s="6" t="s">
        <v>22</v>
      </c>
      <c r="C13" s="17">
        <v>5597.83</v>
      </c>
      <c r="D13" s="17">
        <v>5597.83</v>
      </c>
      <c r="E13" s="17">
        <v>5597.83</v>
      </c>
      <c r="F13" s="17">
        <v>5597.83</v>
      </c>
      <c r="G13" s="17">
        <v>5597.83</v>
      </c>
      <c r="H13" s="17">
        <v>5597.83</v>
      </c>
      <c r="I13" s="17">
        <v>5597.83</v>
      </c>
      <c r="J13" s="17">
        <v>5597.83</v>
      </c>
      <c r="K13" s="17">
        <v>5597.83</v>
      </c>
      <c r="L13" s="17">
        <v>5597.83</v>
      </c>
      <c r="M13" s="17">
        <v>5597.83</v>
      </c>
      <c r="N13" s="17">
        <v>5597.83</v>
      </c>
      <c r="O13" s="18">
        <v>67174</v>
      </c>
      <c r="P13" s="1"/>
      <c r="Q13" s="1"/>
      <c r="R13" s="1"/>
      <c r="S13" s="1"/>
      <c r="T13" s="1"/>
      <c r="U13" s="1"/>
      <c r="V13" s="1"/>
      <c r="W13" s="1"/>
      <c r="X13" s="10"/>
      <c r="Y13" s="1"/>
      <c r="Z13" s="1"/>
    </row>
    <row r="14" spans="1:26" ht="15.75" customHeight="1" x14ac:dyDescent="0.3">
      <c r="A14" s="4"/>
      <c r="B14" s="6" t="s">
        <v>23</v>
      </c>
      <c r="C14" s="19">
        <f t="shared" ref="C14:O14" si="2">SUM(C13)</f>
        <v>5597.83</v>
      </c>
      <c r="D14" s="19">
        <f t="shared" si="2"/>
        <v>5597.83</v>
      </c>
      <c r="E14" s="19">
        <f t="shared" si="2"/>
        <v>5597.83</v>
      </c>
      <c r="F14" s="19">
        <f t="shared" si="2"/>
        <v>5597.83</v>
      </c>
      <c r="G14" s="19">
        <f t="shared" si="2"/>
        <v>5597.83</v>
      </c>
      <c r="H14" s="19">
        <f t="shared" si="2"/>
        <v>5597.83</v>
      </c>
      <c r="I14" s="19">
        <f t="shared" si="2"/>
        <v>5597.83</v>
      </c>
      <c r="J14" s="19">
        <f t="shared" si="2"/>
        <v>5597.83</v>
      </c>
      <c r="K14" s="19">
        <f t="shared" si="2"/>
        <v>5597.83</v>
      </c>
      <c r="L14" s="19">
        <f t="shared" si="2"/>
        <v>5597.83</v>
      </c>
      <c r="M14" s="19">
        <f t="shared" si="2"/>
        <v>5597.83</v>
      </c>
      <c r="N14" s="19">
        <f t="shared" si="2"/>
        <v>5597.83</v>
      </c>
      <c r="O14" s="19">
        <f t="shared" si="2"/>
        <v>67174</v>
      </c>
      <c r="P14" s="15"/>
      <c r="Q14" s="1"/>
      <c r="R14" s="1"/>
      <c r="S14" s="1"/>
      <c r="T14" s="1"/>
      <c r="U14" s="1"/>
      <c r="V14" s="1"/>
      <c r="W14" s="1"/>
      <c r="X14" s="10"/>
      <c r="Y14" s="1"/>
      <c r="Z14" s="1"/>
    </row>
    <row r="15" spans="1:26" ht="15.75" customHeight="1" x14ac:dyDescent="0.3">
      <c r="A15" s="4"/>
      <c r="B15" s="6" t="s">
        <v>24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 t="s">
        <v>25</v>
      </c>
      <c r="R15" s="1"/>
      <c r="S15" s="1"/>
      <c r="T15" s="1"/>
      <c r="U15" s="1"/>
      <c r="V15" s="1"/>
      <c r="W15" s="1"/>
      <c r="X15" s="10"/>
      <c r="Y15" s="1"/>
      <c r="Z15" s="1"/>
    </row>
    <row r="16" spans="1:26" ht="16.5" customHeight="1" x14ac:dyDescent="0.3">
      <c r="A16" s="4"/>
      <c r="B16" s="6" t="s">
        <v>26</v>
      </c>
      <c r="C16" s="20">
        <v>2167</v>
      </c>
      <c r="D16" s="20">
        <v>2167</v>
      </c>
      <c r="E16" s="20">
        <v>2167</v>
      </c>
      <c r="F16" s="20">
        <v>2167</v>
      </c>
      <c r="G16" s="20">
        <v>2167</v>
      </c>
      <c r="H16" s="20">
        <v>2167</v>
      </c>
      <c r="I16" s="20">
        <v>2167</v>
      </c>
      <c r="J16" s="20">
        <v>2167</v>
      </c>
      <c r="K16" s="20">
        <v>2166</v>
      </c>
      <c r="L16" s="20">
        <v>2166</v>
      </c>
      <c r="M16" s="20">
        <v>2166</v>
      </c>
      <c r="N16" s="20">
        <v>2166</v>
      </c>
      <c r="O16" s="21">
        <f t="shared" ref="O16:O17" si="3">SUM(C16:N16)</f>
        <v>26000</v>
      </c>
      <c r="P16" s="1"/>
      <c r="Q16" s="9"/>
      <c r="R16" s="1"/>
      <c r="S16" s="1"/>
      <c r="T16" s="1"/>
      <c r="U16" s="1"/>
      <c r="V16" s="1"/>
      <c r="W16" s="1"/>
      <c r="X16" s="10"/>
      <c r="Y16" s="1"/>
      <c r="Z16" s="1"/>
    </row>
    <row r="17" spans="1:26" ht="15.75" customHeight="1" x14ac:dyDescent="0.3">
      <c r="A17" s="4"/>
      <c r="B17" s="6" t="s">
        <v>27</v>
      </c>
      <c r="C17" s="19">
        <f t="shared" ref="C17:N17" si="4">SUM(C16)</f>
        <v>2167</v>
      </c>
      <c r="D17" s="19">
        <f t="shared" si="4"/>
        <v>2167</v>
      </c>
      <c r="E17" s="19">
        <f t="shared" si="4"/>
        <v>2167</v>
      </c>
      <c r="F17" s="19">
        <f t="shared" si="4"/>
        <v>2167</v>
      </c>
      <c r="G17" s="19">
        <f t="shared" si="4"/>
        <v>2167</v>
      </c>
      <c r="H17" s="19">
        <f t="shared" si="4"/>
        <v>2167</v>
      </c>
      <c r="I17" s="19">
        <f t="shared" si="4"/>
        <v>2167</v>
      </c>
      <c r="J17" s="19">
        <f t="shared" si="4"/>
        <v>2167</v>
      </c>
      <c r="K17" s="19">
        <f t="shared" si="4"/>
        <v>2166</v>
      </c>
      <c r="L17" s="19">
        <f t="shared" si="4"/>
        <v>2166</v>
      </c>
      <c r="M17" s="19">
        <f t="shared" si="4"/>
        <v>2166</v>
      </c>
      <c r="N17" s="19">
        <f t="shared" si="4"/>
        <v>2166</v>
      </c>
      <c r="O17" s="19">
        <f t="shared" si="3"/>
        <v>26000</v>
      </c>
      <c r="P17" s="15"/>
      <c r="Q17" s="1"/>
      <c r="R17" s="1"/>
      <c r="S17" s="1"/>
      <c r="T17" s="1"/>
      <c r="U17" s="1"/>
      <c r="V17" s="1"/>
      <c r="W17" s="1"/>
      <c r="X17" s="10"/>
      <c r="Y17" s="1"/>
      <c r="Z17" s="1"/>
    </row>
    <row r="18" spans="1:26" ht="15.75" customHeight="1" x14ac:dyDescent="0.3">
      <c r="A18" s="4"/>
      <c r="B18" s="6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0"/>
      <c r="Y18" s="1"/>
      <c r="Z18" s="1"/>
    </row>
    <row r="19" spans="1:26" ht="15.75" customHeight="1" x14ac:dyDescent="0.3">
      <c r="A19" s="4"/>
      <c r="B19" s="6" t="s">
        <v>29</v>
      </c>
      <c r="C19" s="22">
        <v>1050</v>
      </c>
      <c r="D19" s="22">
        <v>1050</v>
      </c>
      <c r="E19" s="22">
        <v>1300</v>
      </c>
      <c r="F19" s="22">
        <v>1050</v>
      </c>
      <c r="G19" s="22">
        <v>1300</v>
      </c>
      <c r="H19" s="22">
        <v>1050</v>
      </c>
      <c r="I19" s="22">
        <v>1050</v>
      </c>
      <c r="J19" s="22">
        <v>1300</v>
      </c>
      <c r="K19" s="22">
        <v>1050</v>
      </c>
      <c r="L19" s="22">
        <v>1050</v>
      </c>
      <c r="M19" s="22">
        <v>1300</v>
      </c>
      <c r="N19" s="22">
        <v>1050</v>
      </c>
      <c r="O19" s="23">
        <f t="shared" ref="O19:O25" si="5">SUM(C19:N19)</f>
        <v>13600</v>
      </c>
      <c r="P19" s="1"/>
      <c r="Q19" s="47"/>
      <c r="R19" s="1"/>
      <c r="S19" s="1"/>
      <c r="T19" s="1"/>
      <c r="U19" s="9"/>
      <c r="V19" s="1"/>
      <c r="W19" s="1"/>
      <c r="X19" s="10"/>
      <c r="Y19" s="1"/>
      <c r="Z19" s="1"/>
    </row>
    <row r="20" spans="1:26" ht="15.75" customHeight="1" x14ac:dyDescent="0.3">
      <c r="A20" s="24"/>
      <c r="B20" s="6" t="s">
        <v>30</v>
      </c>
      <c r="C20" s="25">
        <v>700</v>
      </c>
      <c r="D20" s="25">
        <v>700</v>
      </c>
      <c r="E20" s="26">
        <v>1200</v>
      </c>
      <c r="F20" s="26">
        <v>1100</v>
      </c>
      <c r="G20" s="25">
        <v>800</v>
      </c>
      <c r="H20" s="25">
        <v>700</v>
      </c>
      <c r="I20" s="25">
        <v>700</v>
      </c>
      <c r="J20" s="25">
        <v>800</v>
      </c>
      <c r="K20" s="25">
        <v>700</v>
      </c>
      <c r="L20" s="25">
        <v>700</v>
      </c>
      <c r="M20" s="25">
        <v>800</v>
      </c>
      <c r="N20" s="25">
        <v>700</v>
      </c>
      <c r="O20" s="23">
        <v>9600</v>
      </c>
      <c r="P20" s="1"/>
      <c r="Q20" s="27" t="s">
        <v>31</v>
      </c>
      <c r="R20" s="1"/>
      <c r="S20" s="1"/>
      <c r="T20" s="1"/>
      <c r="U20" s="1"/>
      <c r="V20" s="1"/>
      <c r="W20" s="1"/>
      <c r="X20" s="10"/>
      <c r="Y20" s="1"/>
      <c r="Z20" s="1"/>
    </row>
    <row r="21" spans="1:26" ht="15.75" customHeight="1" x14ac:dyDescent="0.3">
      <c r="A21" s="4"/>
      <c r="B21" s="6" t="s">
        <v>32</v>
      </c>
      <c r="C21" s="16"/>
      <c r="D21" s="16"/>
      <c r="E21" s="16">
        <v>750</v>
      </c>
      <c r="F21" s="16"/>
      <c r="G21" s="16"/>
      <c r="H21" s="16"/>
      <c r="I21" s="16"/>
      <c r="J21" s="16"/>
      <c r="K21" s="16"/>
      <c r="L21" s="16"/>
      <c r="M21" s="16"/>
      <c r="N21" s="16"/>
      <c r="O21" s="8">
        <f t="shared" si="5"/>
        <v>750</v>
      </c>
      <c r="P21" s="1"/>
      <c r="Q21" s="1"/>
      <c r="R21" s="1"/>
      <c r="S21" s="1"/>
      <c r="T21" s="1"/>
      <c r="U21" s="1"/>
      <c r="V21" s="1"/>
      <c r="W21" s="1"/>
      <c r="X21" s="10"/>
      <c r="Y21" s="1"/>
      <c r="Z21" s="1"/>
    </row>
    <row r="22" spans="1:26" ht="15.75" customHeight="1" x14ac:dyDescent="0.3">
      <c r="A22" s="4"/>
      <c r="B22" s="29" t="s">
        <v>33</v>
      </c>
      <c r="C22" s="22"/>
      <c r="D22" s="22"/>
      <c r="E22" s="22">
        <v>1000</v>
      </c>
      <c r="F22" s="22"/>
      <c r="G22" s="22"/>
      <c r="H22" s="22">
        <v>1000</v>
      </c>
      <c r="I22" s="22"/>
      <c r="J22" s="22"/>
      <c r="K22" s="22"/>
      <c r="L22" s="22"/>
      <c r="M22" s="22"/>
      <c r="N22" s="22">
        <v>1000</v>
      </c>
      <c r="O22" s="23">
        <v>3000</v>
      </c>
      <c r="P22" s="1"/>
      <c r="Q22" s="48"/>
      <c r="R22" s="1"/>
      <c r="S22" s="1"/>
      <c r="T22" s="1"/>
      <c r="U22" s="1"/>
      <c r="V22" s="1"/>
      <c r="W22" s="1"/>
      <c r="X22" s="10"/>
      <c r="Y22" s="1"/>
      <c r="Z22" s="1"/>
    </row>
    <row r="23" spans="1:26" ht="15.75" customHeight="1" x14ac:dyDescent="0.3">
      <c r="A23" s="24"/>
      <c r="B23" s="6" t="s">
        <v>35</v>
      </c>
      <c r="C23" s="25"/>
      <c r="D23" s="25"/>
      <c r="E23" s="26">
        <v>900</v>
      </c>
      <c r="F23" s="26"/>
      <c r="G23" s="26"/>
      <c r="H23" s="26">
        <v>900</v>
      </c>
      <c r="I23" s="26"/>
      <c r="J23" s="26"/>
      <c r="K23" s="26">
        <v>900</v>
      </c>
      <c r="L23" s="26"/>
      <c r="M23" s="26"/>
      <c r="N23" s="26">
        <v>900</v>
      </c>
      <c r="O23" s="23">
        <f t="shared" si="5"/>
        <v>3600</v>
      </c>
      <c r="P23" s="1"/>
      <c r="Q23" s="1"/>
      <c r="R23" s="1"/>
      <c r="S23" s="1"/>
      <c r="T23" s="1"/>
      <c r="U23" s="9"/>
      <c r="V23" s="1"/>
      <c r="W23" s="1"/>
      <c r="X23" s="10"/>
      <c r="Y23" s="1"/>
      <c r="Z23" s="1"/>
    </row>
    <row r="24" spans="1:26" ht="15.75" customHeight="1" x14ac:dyDescent="0.3">
      <c r="A24" s="4"/>
      <c r="B24" s="6" t="s">
        <v>36</v>
      </c>
      <c r="C24" s="30">
        <v>200</v>
      </c>
      <c r="D24" s="30">
        <v>200</v>
      </c>
      <c r="E24" s="30">
        <v>300</v>
      </c>
      <c r="F24" s="30">
        <v>200</v>
      </c>
      <c r="G24" s="30">
        <v>300</v>
      </c>
      <c r="H24" s="30">
        <v>200</v>
      </c>
      <c r="I24" s="30">
        <v>200</v>
      </c>
      <c r="J24" s="30">
        <v>300</v>
      </c>
      <c r="K24" s="30">
        <v>200</v>
      </c>
      <c r="L24" s="30">
        <v>200</v>
      </c>
      <c r="M24" s="30">
        <v>300</v>
      </c>
      <c r="N24" s="30">
        <v>200</v>
      </c>
      <c r="O24" s="31">
        <f t="shared" si="5"/>
        <v>2800</v>
      </c>
      <c r="P24" s="1"/>
      <c r="Q24" s="9"/>
      <c r="R24" s="1"/>
      <c r="S24" s="1"/>
      <c r="T24" s="1"/>
      <c r="U24" s="1"/>
      <c r="V24" s="1"/>
      <c r="W24" s="1"/>
      <c r="X24" s="10"/>
      <c r="Y24" s="1"/>
      <c r="Z24" s="1"/>
    </row>
    <row r="25" spans="1:26" ht="15.75" customHeight="1" x14ac:dyDescent="0.3">
      <c r="A25" s="4"/>
      <c r="B25" s="6" t="s">
        <v>37</v>
      </c>
      <c r="C25" s="32">
        <f t="shared" ref="C25:N25" si="6">SUM(C19:C24)</f>
        <v>1950</v>
      </c>
      <c r="D25" s="32">
        <f t="shared" si="6"/>
        <v>1950</v>
      </c>
      <c r="E25" s="32">
        <f t="shared" si="6"/>
        <v>5450</v>
      </c>
      <c r="F25" s="32">
        <f t="shared" si="6"/>
        <v>2350</v>
      </c>
      <c r="G25" s="32">
        <f t="shared" si="6"/>
        <v>2400</v>
      </c>
      <c r="H25" s="32">
        <f t="shared" si="6"/>
        <v>3850</v>
      </c>
      <c r="I25" s="32">
        <f t="shared" si="6"/>
        <v>1950</v>
      </c>
      <c r="J25" s="32">
        <f t="shared" si="6"/>
        <v>2400</v>
      </c>
      <c r="K25" s="32">
        <f t="shared" si="6"/>
        <v>2850</v>
      </c>
      <c r="L25" s="32">
        <f t="shared" si="6"/>
        <v>1950</v>
      </c>
      <c r="M25" s="32">
        <f t="shared" si="6"/>
        <v>2400</v>
      </c>
      <c r="N25" s="32">
        <f t="shared" si="6"/>
        <v>3850</v>
      </c>
      <c r="O25" s="33">
        <f t="shared" si="5"/>
        <v>33350</v>
      </c>
      <c r="P25" s="34"/>
      <c r="Q25" s="1"/>
      <c r="R25" s="1"/>
      <c r="S25" s="1"/>
      <c r="T25" s="1"/>
      <c r="U25" s="1"/>
      <c r="V25" s="1"/>
      <c r="W25" s="1"/>
      <c r="X25" s="10"/>
      <c r="Y25" s="1"/>
      <c r="Z25" s="1"/>
    </row>
    <row r="26" spans="1:26" ht="15.75" customHeight="1" x14ac:dyDescent="0.3">
      <c r="A26" s="13">
        <v>16173</v>
      </c>
      <c r="B26" s="5" t="s">
        <v>38</v>
      </c>
      <c r="C26" s="14">
        <f t="shared" ref="C26:O26" si="7">C14+C17+C25</f>
        <v>9714.83</v>
      </c>
      <c r="D26" s="14">
        <f t="shared" si="7"/>
        <v>9714.83</v>
      </c>
      <c r="E26" s="14">
        <f t="shared" si="7"/>
        <v>13214.83</v>
      </c>
      <c r="F26" s="14">
        <f t="shared" si="7"/>
        <v>10114.83</v>
      </c>
      <c r="G26" s="14">
        <f t="shared" si="7"/>
        <v>10164.83</v>
      </c>
      <c r="H26" s="14">
        <f t="shared" si="7"/>
        <v>11614.83</v>
      </c>
      <c r="I26" s="14">
        <f t="shared" si="7"/>
        <v>9714.83</v>
      </c>
      <c r="J26" s="14">
        <f t="shared" si="7"/>
        <v>10164.83</v>
      </c>
      <c r="K26" s="14">
        <f t="shared" si="7"/>
        <v>10613.83</v>
      </c>
      <c r="L26" s="14">
        <f t="shared" si="7"/>
        <v>9713.83</v>
      </c>
      <c r="M26" s="14">
        <f t="shared" si="7"/>
        <v>10163.83</v>
      </c>
      <c r="N26" s="14">
        <f t="shared" si="7"/>
        <v>11613.83</v>
      </c>
      <c r="O26" s="19">
        <f t="shared" si="7"/>
        <v>126524</v>
      </c>
      <c r="P26" s="1"/>
      <c r="Q26" s="1"/>
      <c r="R26" s="1"/>
      <c r="S26" s="1"/>
      <c r="T26" s="35"/>
      <c r="U26" s="1"/>
      <c r="V26" s="1"/>
      <c r="W26" s="1"/>
      <c r="X26" s="10"/>
      <c r="Y26" s="1"/>
      <c r="Z26" s="1"/>
    </row>
    <row r="27" spans="1:26" ht="15.75" customHeight="1" x14ac:dyDescent="0.3">
      <c r="A27" s="4"/>
      <c r="B27" s="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0"/>
      <c r="Y27" s="1"/>
      <c r="Z27" s="1"/>
    </row>
    <row r="28" spans="1:26" ht="15.75" customHeight="1" x14ac:dyDescent="0.3">
      <c r="A28" s="4"/>
      <c r="B28" s="5" t="s">
        <v>39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0"/>
      <c r="Y28" s="1"/>
      <c r="Z28" s="1"/>
    </row>
    <row r="29" spans="1:26" ht="15.75" customHeight="1" x14ac:dyDescent="0.3">
      <c r="A29" s="4"/>
      <c r="B29" s="6" t="s">
        <v>40</v>
      </c>
      <c r="C29" s="16">
        <v>125</v>
      </c>
      <c r="D29" s="16">
        <v>125</v>
      </c>
      <c r="E29" s="16">
        <v>125</v>
      </c>
      <c r="F29" s="16">
        <v>125</v>
      </c>
      <c r="G29" s="16">
        <v>75</v>
      </c>
      <c r="H29" s="16">
        <v>75</v>
      </c>
      <c r="I29" s="16">
        <v>75</v>
      </c>
      <c r="J29" s="16">
        <v>75</v>
      </c>
      <c r="K29" s="16">
        <v>200</v>
      </c>
      <c r="L29" s="16">
        <v>150</v>
      </c>
      <c r="M29" s="16">
        <v>150</v>
      </c>
      <c r="N29" s="16">
        <v>250</v>
      </c>
      <c r="O29" s="8">
        <f t="shared" ref="O29:O51" si="8">SUM(C29:N29)</f>
        <v>1550</v>
      </c>
      <c r="P29" s="1"/>
      <c r="Q29" s="1"/>
      <c r="R29" s="1"/>
      <c r="S29" s="1"/>
      <c r="T29" s="36"/>
      <c r="U29" s="1"/>
      <c r="V29" s="1"/>
      <c r="W29" s="1"/>
      <c r="X29" s="10"/>
      <c r="Y29" s="1"/>
      <c r="Z29" s="1"/>
    </row>
    <row r="30" spans="1:26" ht="15.75" customHeight="1" x14ac:dyDescent="0.3">
      <c r="A30" s="4"/>
      <c r="B30" s="6" t="s">
        <v>41</v>
      </c>
      <c r="C30" s="16"/>
      <c r="D30" s="16">
        <v>250</v>
      </c>
      <c r="E30" s="16"/>
      <c r="F30" s="16"/>
      <c r="G30" s="16">
        <v>200</v>
      </c>
      <c r="H30" s="16"/>
      <c r="I30" s="16"/>
      <c r="J30" s="16"/>
      <c r="K30" s="16">
        <v>200</v>
      </c>
      <c r="L30" s="16"/>
      <c r="M30" s="16">
        <v>250</v>
      </c>
      <c r="N30" s="16"/>
      <c r="O30" s="8">
        <f t="shared" si="8"/>
        <v>900</v>
      </c>
      <c r="P30" s="1"/>
      <c r="Q30" s="1"/>
      <c r="R30" s="1"/>
      <c r="S30" s="1"/>
      <c r="T30" s="36"/>
      <c r="U30" s="1"/>
      <c r="V30" s="1"/>
      <c r="W30" s="1"/>
      <c r="X30" s="10"/>
      <c r="Y30" s="1"/>
      <c r="Z30" s="1"/>
    </row>
    <row r="31" spans="1:26" ht="15.75" customHeight="1" x14ac:dyDescent="0.3">
      <c r="A31" s="4"/>
      <c r="B31" s="6" t="s">
        <v>42</v>
      </c>
      <c r="C31" s="16">
        <v>175</v>
      </c>
      <c r="D31" s="16">
        <v>175</v>
      </c>
      <c r="E31" s="16">
        <v>175</v>
      </c>
      <c r="F31" s="16">
        <v>175</v>
      </c>
      <c r="G31" s="16">
        <v>175</v>
      </c>
      <c r="H31" s="16">
        <v>175</v>
      </c>
      <c r="I31" s="16">
        <v>175</v>
      </c>
      <c r="J31" s="16">
        <v>175</v>
      </c>
      <c r="K31" s="16">
        <v>175</v>
      </c>
      <c r="L31" s="16">
        <v>175</v>
      </c>
      <c r="M31" s="16">
        <v>175</v>
      </c>
      <c r="N31" s="16">
        <v>175</v>
      </c>
      <c r="O31" s="8">
        <f t="shared" si="8"/>
        <v>2100</v>
      </c>
      <c r="P31" s="1"/>
      <c r="Q31" s="1"/>
      <c r="R31" s="1"/>
      <c r="S31" s="1"/>
      <c r="T31" s="36"/>
      <c r="U31" s="1"/>
      <c r="V31" s="1"/>
      <c r="W31" s="1"/>
      <c r="X31" s="10"/>
      <c r="Y31" s="1"/>
      <c r="Z31" s="1"/>
    </row>
    <row r="32" spans="1:26" ht="15.75" customHeight="1" x14ac:dyDescent="0.3">
      <c r="A32" s="4"/>
      <c r="B32" s="6" t="s">
        <v>43</v>
      </c>
      <c r="C32" s="37">
        <v>48</v>
      </c>
      <c r="D32" s="37">
        <v>48</v>
      </c>
      <c r="E32" s="37">
        <v>48</v>
      </c>
      <c r="F32" s="37">
        <v>48</v>
      </c>
      <c r="G32" s="37">
        <v>48</v>
      </c>
      <c r="H32" s="37">
        <v>48</v>
      </c>
      <c r="I32" s="37">
        <v>48</v>
      </c>
      <c r="J32" s="37">
        <v>48</v>
      </c>
      <c r="K32" s="37">
        <v>48</v>
      </c>
      <c r="L32" s="37">
        <v>48</v>
      </c>
      <c r="M32" s="37">
        <v>48</v>
      </c>
      <c r="N32" s="37">
        <v>48</v>
      </c>
      <c r="O32" s="8">
        <f t="shared" si="8"/>
        <v>576</v>
      </c>
      <c r="P32" s="1"/>
      <c r="Q32" s="1"/>
      <c r="R32" s="1"/>
      <c r="S32" s="1"/>
      <c r="T32" s="36"/>
      <c r="U32" s="1"/>
      <c r="V32" s="1"/>
      <c r="W32" s="1"/>
      <c r="X32" s="10"/>
      <c r="Y32" s="1"/>
      <c r="Z32" s="1"/>
    </row>
    <row r="33" spans="1:26" ht="15.75" customHeight="1" x14ac:dyDescent="0.3">
      <c r="A33" s="4"/>
      <c r="B33" s="6" t="s">
        <v>44</v>
      </c>
      <c r="C33" s="16">
        <v>1230</v>
      </c>
      <c r="D33" s="16">
        <v>1230</v>
      </c>
      <c r="E33" s="16">
        <v>1230</v>
      </c>
      <c r="F33" s="16">
        <v>1230</v>
      </c>
      <c r="G33" s="16">
        <v>1230</v>
      </c>
      <c r="H33" s="16">
        <v>1230</v>
      </c>
      <c r="I33" s="16">
        <v>1230</v>
      </c>
      <c r="J33" s="16">
        <v>1230</v>
      </c>
      <c r="K33" s="16">
        <v>1230</v>
      </c>
      <c r="L33" s="16">
        <v>1230</v>
      </c>
      <c r="M33" s="16">
        <v>1230</v>
      </c>
      <c r="N33" s="16">
        <v>1230</v>
      </c>
      <c r="O33" s="8">
        <f t="shared" si="8"/>
        <v>14760</v>
      </c>
      <c r="P33" s="1"/>
      <c r="Q33" s="1"/>
      <c r="R33" s="1"/>
      <c r="S33" s="1"/>
      <c r="T33" s="36"/>
      <c r="U33" s="1"/>
      <c r="V33" s="9"/>
      <c r="W33" s="1"/>
      <c r="X33" s="10"/>
      <c r="Y33" s="1"/>
      <c r="Z33" s="1"/>
    </row>
    <row r="34" spans="1:26" ht="15.75" customHeight="1" x14ac:dyDescent="0.3">
      <c r="A34" s="4"/>
      <c r="B34" s="6" t="s">
        <v>45</v>
      </c>
      <c r="C34" s="16">
        <v>250</v>
      </c>
      <c r="D34" s="16">
        <v>250</v>
      </c>
      <c r="E34" s="16">
        <v>250</v>
      </c>
      <c r="F34" s="16">
        <v>250</v>
      </c>
      <c r="G34" s="16">
        <v>250</v>
      </c>
      <c r="H34" s="16">
        <v>250</v>
      </c>
      <c r="I34" s="16">
        <v>250</v>
      </c>
      <c r="J34" s="16">
        <v>250</v>
      </c>
      <c r="K34" s="16">
        <v>250</v>
      </c>
      <c r="L34" s="16">
        <v>250</v>
      </c>
      <c r="M34" s="16">
        <v>250</v>
      </c>
      <c r="N34" s="16">
        <v>250</v>
      </c>
      <c r="O34" s="8">
        <f t="shared" si="8"/>
        <v>3000</v>
      </c>
      <c r="P34" s="1"/>
      <c r="Q34" s="1"/>
      <c r="R34" s="1"/>
      <c r="S34" s="1"/>
      <c r="T34" s="36"/>
      <c r="U34" s="1"/>
      <c r="V34" s="1"/>
      <c r="W34" s="1"/>
      <c r="X34" s="10"/>
      <c r="Y34" s="1"/>
      <c r="Z34" s="1"/>
    </row>
    <row r="35" spans="1:26" ht="15.75" customHeight="1" x14ac:dyDescent="0.3">
      <c r="A35" s="4"/>
      <c r="B35" s="29" t="s">
        <v>46</v>
      </c>
      <c r="C35" s="22"/>
      <c r="D35" s="22">
        <v>6000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3">
        <f t="shared" si="8"/>
        <v>6000</v>
      </c>
      <c r="P35" s="1"/>
      <c r="Q35" s="1" t="s">
        <v>47</v>
      </c>
      <c r="R35" s="1"/>
      <c r="S35" s="1"/>
      <c r="T35" s="36"/>
      <c r="U35" s="1"/>
      <c r="V35" s="9"/>
      <c r="W35" s="1"/>
      <c r="X35" s="10"/>
      <c r="Y35" s="1"/>
      <c r="Z35" s="1"/>
    </row>
    <row r="36" spans="1:26" ht="15.75" customHeight="1" x14ac:dyDescent="0.3">
      <c r="A36" s="38"/>
      <c r="B36" s="6" t="s">
        <v>48</v>
      </c>
      <c r="C36" s="16">
        <v>185</v>
      </c>
      <c r="D36" s="16">
        <v>185</v>
      </c>
      <c r="E36" s="16">
        <v>185</v>
      </c>
      <c r="F36" s="16">
        <v>185</v>
      </c>
      <c r="G36" s="16">
        <v>185</v>
      </c>
      <c r="H36" s="16">
        <v>185</v>
      </c>
      <c r="I36" s="16">
        <v>185</v>
      </c>
      <c r="J36" s="16">
        <v>185</v>
      </c>
      <c r="K36" s="16">
        <v>185</v>
      </c>
      <c r="L36" s="16">
        <v>185</v>
      </c>
      <c r="M36" s="16">
        <v>185</v>
      </c>
      <c r="N36" s="16">
        <v>185</v>
      </c>
      <c r="O36" s="8">
        <f t="shared" si="8"/>
        <v>2220</v>
      </c>
      <c r="P36" s="1"/>
      <c r="Q36" s="1"/>
      <c r="R36" s="1"/>
      <c r="S36" s="1"/>
      <c r="T36" s="36"/>
      <c r="U36" s="1"/>
      <c r="V36" s="1"/>
      <c r="W36" s="1"/>
      <c r="X36" s="10"/>
      <c r="Y36" s="1"/>
      <c r="Z36" s="1"/>
    </row>
    <row r="37" spans="1:26" ht="15.75" customHeight="1" x14ac:dyDescent="0.3">
      <c r="A37" s="38"/>
      <c r="B37" s="6" t="s">
        <v>49</v>
      </c>
      <c r="C37" s="22">
        <v>1100</v>
      </c>
      <c r="D37" s="22">
        <v>1100</v>
      </c>
      <c r="E37" s="22">
        <v>1100</v>
      </c>
      <c r="F37" s="22">
        <v>1100</v>
      </c>
      <c r="G37" s="22">
        <v>1100</v>
      </c>
      <c r="H37" s="22">
        <v>1100</v>
      </c>
      <c r="I37" s="22">
        <v>1100</v>
      </c>
      <c r="J37" s="22">
        <v>1100</v>
      </c>
      <c r="K37" s="22">
        <v>1100</v>
      </c>
      <c r="L37" s="22">
        <v>1100</v>
      </c>
      <c r="M37" s="22">
        <v>1100</v>
      </c>
      <c r="N37" s="22">
        <v>1100</v>
      </c>
      <c r="O37" s="23">
        <f t="shared" si="8"/>
        <v>13200</v>
      </c>
      <c r="P37" s="1"/>
      <c r="Q37" s="1"/>
      <c r="R37" s="1"/>
      <c r="S37" s="1"/>
      <c r="T37" s="36"/>
      <c r="U37" s="1"/>
      <c r="V37" s="9"/>
      <c r="W37" s="1"/>
      <c r="X37" s="10"/>
      <c r="Y37" s="1"/>
      <c r="Z37" s="1"/>
    </row>
    <row r="38" spans="1:26" ht="15.75" customHeight="1" x14ac:dyDescent="0.3">
      <c r="A38" s="38"/>
      <c r="B38" s="6" t="s">
        <v>50</v>
      </c>
      <c r="C38" s="22">
        <v>100</v>
      </c>
      <c r="D38" s="22">
        <v>100</v>
      </c>
      <c r="E38" s="22">
        <v>100</v>
      </c>
      <c r="F38" s="22">
        <v>100</v>
      </c>
      <c r="G38" s="22">
        <v>100</v>
      </c>
      <c r="H38" s="22">
        <v>100</v>
      </c>
      <c r="I38" s="22">
        <v>100</v>
      </c>
      <c r="J38" s="22">
        <v>100</v>
      </c>
      <c r="K38" s="22">
        <v>100</v>
      </c>
      <c r="L38" s="22">
        <v>100</v>
      </c>
      <c r="M38" s="22">
        <v>100</v>
      </c>
      <c r="N38" s="22">
        <v>100</v>
      </c>
      <c r="O38" s="23">
        <f t="shared" si="8"/>
        <v>1200</v>
      </c>
      <c r="P38" s="1"/>
      <c r="Q38" s="1"/>
      <c r="R38" s="1"/>
      <c r="S38" s="1"/>
      <c r="T38" s="36"/>
      <c r="U38" s="1"/>
      <c r="V38" s="9"/>
      <c r="W38" s="1"/>
      <c r="X38" s="10"/>
      <c r="Y38" s="1"/>
      <c r="Z38" s="1"/>
    </row>
    <row r="39" spans="1:26" ht="15.75" customHeight="1" x14ac:dyDescent="0.3">
      <c r="A39" s="38"/>
      <c r="B39" s="6" t="s">
        <v>51</v>
      </c>
      <c r="C39" s="22">
        <v>150</v>
      </c>
      <c r="D39" s="22">
        <v>150</v>
      </c>
      <c r="E39" s="22">
        <v>150</v>
      </c>
      <c r="F39" s="22">
        <v>150</v>
      </c>
      <c r="G39" s="22">
        <v>150</v>
      </c>
      <c r="H39" s="22">
        <v>150</v>
      </c>
      <c r="I39" s="22">
        <v>150</v>
      </c>
      <c r="J39" s="22">
        <v>150</v>
      </c>
      <c r="K39" s="22">
        <v>150</v>
      </c>
      <c r="L39" s="22">
        <v>150</v>
      </c>
      <c r="M39" s="22">
        <v>150</v>
      </c>
      <c r="N39" s="22">
        <v>150</v>
      </c>
      <c r="O39" s="23">
        <f t="shared" si="8"/>
        <v>1800</v>
      </c>
      <c r="P39" s="1"/>
      <c r="Q39" s="1"/>
      <c r="R39" s="1"/>
      <c r="S39" s="1"/>
      <c r="T39" s="36"/>
      <c r="U39" s="1"/>
      <c r="V39" s="9"/>
      <c r="W39" s="1"/>
      <c r="X39" s="10"/>
      <c r="Y39" s="1"/>
      <c r="Z39" s="1"/>
    </row>
    <row r="40" spans="1:26" ht="15.75" customHeight="1" x14ac:dyDescent="0.3">
      <c r="A40" s="38"/>
      <c r="B40" s="6" t="s">
        <v>52</v>
      </c>
      <c r="C40" s="16">
        <v>100</v>
      </c>
      <c r="D40" s="16"/>
      <c r="E40" s="16"/>
      <c r="F40" s="16"/>
      <c r="G40" s="16"/>
      <c r="H40" s="16">
        <v>1200</v>
      </c>
      <c r="I40" s="16"/>
      <c r="J40" s="16"/>
      <c r="K40" s="16"/>
      <c r="L40" s="16"/>
      <c r="M40" s="16"/>
      <c r="N40" s="16"/>
      <c r="O40" s="8">
        <f t="shared" si="8"/>
        <v>1300</v>
      </c>
      <c r="P40" s="1"/>
      <c r="Q40" s="1"/>
      <c r="R40" s="1"/>
      <c r="S40" s="1"/>
      <c r="T40" s="36"/>
      <c r="U40" s="1"/>
      <c r="V40" s="1"/>
      <c r="W40" s="1"/>
      <c r="X40" s="10"/>
      <c r="Y40" s="1"/>
      <c r="Z40" s="1"/>
    </row>
    <row r="41" spans="1:26" ht="15.75" customHeight="1" x14ac:dyDescent="0.3">
      <c r="A41" s="38"/>
      <c r="B41" s="6" t="s">
        <v>53</v>
      </c>
      <c r="C41" s="16">
        <v>1800</v>
      </c>
      <c r="D41" s="25">
        <v>1500</v>
      </c>
      <c r="E41" s="25">
        <v>700</v>
      </c>
      <c r="F41" s="16">
        <v>650</v>
      </c>
      <c r="G41" s="16">
        <v>550</v>
      </c>
      <c r="H41" s="16">
        <v>550</v>
      </c>
      <c r="I41" s="25">
        <v>800</v>
      </c>
      <c r="J41" s="16">
        <v>800</v>
      </c>
      <c r="K41" s="16">
        <v>800</v>
      </c>
      <c r="L41" s="16">
        <v>750</v>
      </c>
      <c r="M41" s="16">
        <v>750</v>
      </c>
      <c r="N41" s="16">
        <v>750</v>
      </c>
      <c r="O41" s="8">
        <f t="shared" si="8"/>
        <v>10400</v>
      </c>
      <c r="P41" s="1"/>
      <c r="Q41" s="1"/>
      <c r="R41" s="1"/>
      <c r="S41" s="1"/>
      <c r="T41" s="36"/>
      <c r="U41" s="1"/>
      <c r="V41" s="9"/>
      <c r="W41" s="1"/>
      <c r="X41" s="10"/>
      <c r="Y41" s="1"/>
      <c r="Z41" s="1"/>
    </row>
    <row r="42" spans="1:26" ht="15.75" customHeight="1" x14ac:dyDescent="0.3">
      <c r="A42" s="38"/>
      <c r="B42" s="6" t="s">
        <v>54</v>
      </c>
      <c r="C42" s="25">
        <v>1000</v>
      </c>
      <c r="D42" s="25">
        <v>800</v>
      </c>
      <c r="E42" s="25">
        <v>800</v>
      </c>
      <c r="F42" s="25">
        <v>500</v>
      </c>
      <c r="G42" s="16">
        <v>300</v>
      </c>
      <c r="H42" s="16">
        <v>50</v>
      </c>
      <c r="I42" s="16"/>
      <c r="J42" s="1"/>
      <c r="K42" s="16">
        <v>50</v>
      </c>
      <c r="L42" s="16">
        <v>500</v>
      </c>
      <c r="M42" s="25">
        <v>1500</v>
      </c>
      <c r="N42" s="25">
        <v>2500</v>
      </c>
      <c r="O42" s="8">
        <f t="shared" si="8"/>
        <v>8000</v>
      </c>
      <c r="P42" s="1"/>
      <c r="Q42" s="1"/>
      <c r="R42" s="1"/>
      <c r="S42" s="1"/>
      <c r="T42" s="35"/>
      <c r="U42" s="1"/>
      <c r="V42" s="9"/>
      <c r="W42" s="1"/>
      <c r="X42" s="10"/>
      <c r="Y42" s="1"/>
      <c r="Z42" s="1"/>
    </row>
    <row r="43" spans="1:26" ht="15.75" customHeight="1" x14ac:dyDescent="0.3">
      <c r="A43" s="38"/>
      <c r="B43" s="6" t="s">
        <v>55</v>
      </c>
      <c r="C43" s="16"/>
      <c r="D43" s="16"/>
      <c r="E43" s="16">
        <v>250</v>
      </c>
      <c r="F43" s="16"/>
      <c r="G43" s="16"/>
      <c r="H43" s="16">
        <v>250</v>
      </c>
      <c r="I43" s="16"/>
      <c r="J43" s="16"/>
      <c r="K43" s="16">
        <v>250</v>
      </c>
      <c r="L43" s="16"/>
      <c r="M43" s="16"/>
      <c r="N43" s="16">
        <v>250</v>
      </c>
      <c r="O43" s="8">
        <f t="shared" si="8"/>
        <v>1000</v>
      </c>
      <c r="P43" s="1"/>
      <c r="Q43" s="1"/>
      <c r="R43" s="1"/>
      <c r="S43" s="1"/>
      <c r="T43" s="36"/>
      <c r="U43" s="1"/>
      <c r="V43" s="1"/>
      <c r="W43" s="1"/>
      <c r="X43" s="10"/>
      <c r="Y43" s="1"/>
      <c r="Z43" s="1"/>
    </row>
    <row r="44" spans="1:26" ht="15.75" customHeight="1" x14ac:dyDescent="0.3">
      <c r="A44" s="38"/>
      <c r="B44" s="6" t="s">
        <v>56</v>
      </c>
      <c r="C44" s="16"/>
      <c r="D44" s="16"/>
      <c r="E44" s="16">
        <v>350</v>
      </c>
      <c r="F44" s="16"/>
      <c r="G44" s="16"/>
      <c r="H44" s="16">
        <v>350</v>
      </c>
      <c r="I44" s="16"/>
      <c r="J44" s="16"/>
      <c r="K44" s="16">
        <v>350</v>
      </c>
      <c r="L44" s="16"/>
      <c r="M44" s="16"/>
      <c r="N44" s="16">
        <v>305</v>
      </c>
      <c r="O44" s="8">
        <f t="shared" si="8"/>
        <v>1355</v>
      </c>
      <c r="P44" s="1"/>
      <c r="Q44" s="1"/>
      <c r="R44" s="1"/>
      <c r="S44" s="1"/>
      <c r="T44" s="36"/>
      <c r="U44" s="1"/>
      <c r="V44" s="1"/>
      <c r="W44" s="1"/>
      <c r="X44" s="10"/>
      <c r="Y44" s="1"/>
      <c r="Z44" s="1"/>
    </row>
    <row r="45" spans="1:26" ht="15.75" customHeight="1" x14ac:dyDescent="0.3">
      <c r="A45" s="38"/>
      <c r="B45" s="6" t="s">
        <v>57</v>
      </c>
      <c r="C45" s="25">
        <v>2000</v>
      </c>
      <c r="D45" s="25">
        <v>1500</v>
      </c>
      <c r="E45" s="16">
        <v>1000</v>
      </c>
      <c r="F45" s="16"/>
      <c r="G45" s="16"/>
      <c r="H45" s="16"/>
      <c r="I45" s="16"/>
      <c r="J45" s="16"/>
      <c r="K45" s="16"/>
      <c r="L45" s="16"/>
      <c r="M45" s="16">
        <v>500</v>
      </c>
      <c r="N45" s="16">
        <v>1000</v>
      </c>
      <c r="O45" s="8">
        <f t="shared" si="8"/>
        <v>6000</v>
      </c>
      <c r="P45" s="1"/>
      <c r="Q45" s="1"/>
      <c r="R45" s="1"/>
      <c r="S45" s="1"/>
      <c r="T45" s="36"/>
      <c r="U45" s="1"/>
      <c r="V45" s="1"/>
      <c r="W45" s="1"/>
      <c r="X45" s="10"/>
      <c r="Y45" s="1"/>
      <c r="Z45" s="1"/>
    </row>
    <row r="46" spans="1:26" ht="15.75" customHeight="1" x14ac:dyDescent="0.3">
      <c r="A46" s="38"/>
      <c r="B46" s="6" t="s">
        <v>58</v>
      </c>
      <c r="C46" s="16"/>
      <c r="D46" s="16"/>
      <c r="E46" s="16">
        <v>9500</v>
      </c>
      <c r="F46" s="16"/>
      <c r="G46" s="16"/>
      <c r="H46" s="16"/>
      <c r="I46" s="16"/>
      <c r="J46" s="16"/>
      <c r="K46" s="16"/>
      <c r="L46" s="16"/>
      <c r="M46" s="16"/>
      <c r="N46" s="16"/>
      <c r="O46" s="8">
        <f t="shared" si="8"/>
        <v>9500</v>
      </c>
      <c r="P46" s="1"/>
      <c r="Q46" s="1"/>
      <c r="R46" s="1"/>
      <c r="S46" s="1"/>
      <c r="T46" s="36"/>
      <c r="U46" s="1"/>
      <c r="V46" s="1"/>
      <c r="W46" s="1"/>
      <c r="X46" s="10"/>
      <c r="Y46" s="1"/>
      <c r="Z46" s="1"/>
    </row>
    <row r="47" spans="1:26" ht="15.75" customHeight="1" x14ac:dyDescent="0.3">
      <c r="A47" s="38"/>
      <c r="B47" s="6" t="s">
        <v>59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8">
        <f t="shared" si="8"/>
        <v>0</v>
      </c>
      <c r="P47" s="1"/>
      <c r="Q47" s="1"/>
      <c r="R47" s="1"/>
      <c r="S47" s="1"/>
      <c r="T47" s="36"/>
      <c r="U47" s="1"/>
      <c r="V47" s="1"/>
      <c r="W47" s="1"/>
      <c r="X47" s="10"/>
      <c r="Y47" s="1"/>
      <c r="Z47" s="1"/>
    </row>
    <row r="48" spans="1:26" ht="15.75" customHeight="1" x14ac:dyDescent="0.3">
      <c r="A48" s="38"/>
      <c r="B48" s="6" t="s">
        <v>60</v>
      </c>
      <c r="C48" s="22">
        <v>100</v>
      </c>
      <c r="D48" s="22">
        <v>100</v>
      </c>
      <c r="E48" s="22">
        <v>100</v>
      </c>
      <c r="F48" s="22">
        <v>100</v>
      </c>
      <c r="G48" s="22">
        <v>100</v>
      </c>
      <c r="H48" s="22">
        <v>100</v>
      </c>
      <c r="I48" s="22">
        <v>100</v>
      </c>
      <c r="J48" s="22">
        <v>100</v>
      </c>
      <c r="K48" s="22">
        <v>100</v>
      </c>
      <c r="L48" s="22">
        <v>100</v>
      </c>
      <c r="M48" s="22">
        <v>100</v>
      </c>
      <c r="N48" s="22">
        <v>100</v>
      </c>
      <c r="O48" s="23">
        <f t="shared" si="8"/>
        <v>1200</v>
      </c>
      <c r="P48" s="1"/>
      <c r="Q48" s="27"/>
      <c r="R48" s="1"/>
      <c r="S48" s="1"/>
      <c r="T48" s="36"/>
      <c r="U48" s="1"/>
      <c r="V48" s="1"/>
      <c r="W48" s="1"/>
      <c r="X48" s="10"/>
      <c r="Y48" s="1"/>
      <c r="Z48" s="1"/>
    </row>
    <row r="49" spans="1:26" ht="15.75" customHeight="1" x14ac:dyDescent="0.3">
      <c r="A49" s="38"/>
      <c r="B49" s="6" t="s">
        <v>62</v>
      </c>
      <c r="C49" s="16"/>
      <c r="D49" s="16"/>
      <c r="E49" s="16"/>
      <c r="F49" s="22">
        <v>0</v>
      </c>
      <c r="G49" s="16"/>
      <c r="H49" s="16"/>
      <c r="I49" s="16"/>
      <c r="J49" s="16"/>
      <c r="K49" s="16"/>
      <c r="L49" s="16">
        <v>800</v>
      </c>
      <c r="M49" s="16"/>
      <c r="N49" s="16"/>
      <c r="O49" s="23">
        <f t="shared" si="8"/>
        <v>800</v>
      </c>
      <c r="P49" s="1"/>
      <c r="Q49" s="1"/>
      <c r="R49" s="1"/>
      <c r="S49" s="1"/>
      <c r="T49" s="36"/>
      <c r="U49" s="1"/>
      <c r="V49" s="1"/>
      <c r="W49" s="1"/>
      <c r="X49" s="10"/>
      <c r="Y49" s="1"/>
      <c r="Z49" s="1"/>
    </row>
    <row r="50" spans="1:26" ht="15.75" customHeight="1" x14ac:dyDescent="0.3">
      <c r="A50" s="38"/>
      <c r="B50" s="6" t="s">
        <v>63</v>
      </c>
      <c r="C50" s="16">
        <v>100</v>
      </c>
      <c r="D50" s="16">
        <v>100</v>
      </c>
      <c r="E50" s="16">
        <v>100</v>
      </c>
      <c r="F50" s="16">
        <v>100</v>
      </c>
      <c r="G50" s="16">
        <v>100</v>
      </c>
      <c r="H50" s="16">
        <v>100</v>
      </c>
      <c r="I50" s="16">
        <v>100</v>
      </c>
      <c r="J50" s="16">
        <v>100</v>
      </c>
      <c r="K50" s="16">
        <v>100</v>
      </c>
      <c r="L50" s="16">
        <v>100</v>
      </c>
      <c r="M50" s="16">
        <v>100</v>
      </c>
      <c r="N50" s="16">
        <v>100</v>
      </c>
      <c r="O50" s="8">
        <f t="shared" si="8"/>
        <v>1200</v>
      </c>
      <c r="P50" s="1"/>
      <c r="Q50" s="1"/>
      <c r="R50" s="1"/>
      <c r="S50" s="1"/>
      <c r="T50" s="36"/>
      <c r="U50" s="1"/>
      <c r="V50" s="9"/>
      <c r="W50" s="1"/>
      <c r="X50" s="10"/>
      <c r="Y50" s="1"/>
      <c r="Z50" s="1"/>
    </row>
    <row r="51" spans="1:26" ht="15.75" customHeight="1" x14ac:dyDescent="0.3">
      <c r="A51" s="1"/>
      <c r="B51" s="29" t="s">
        <v>64</v>
      </c>
      <c r="C51" s="16"/>
      <c r="D51" s="16"/>
      <c r="E51" s="16"/>
      <c r="F51" s="16"/>
      <c r="G51" s="16">
        <v>2000</v>
      </c>
      <c r="H51" s="16"/>
      <c r="I51" s="16"/>
      <c r="J51" s="16"/>
      <c r="K51" s="16"/>
      <c r="L51" s="16"/>
      <c r="M51" s="16"/>
      <c r="N51" s="16"/>
      <c r="O51" s="8">
        <f t="shared" si="8"/>
        <v>2000</v>
      </c>
      <c r="P51" s="1"/>
      <c r="Q51" s="28"/>
      <c r="R51" s="1"/>
      <c r="S51" s="1"/>
      <c r="T51" s="36"/>
      <c r="U51" s="1"/>
      <c r="V51" s="9"/>
      <c r="W51" s="1"/>
      <c r="X51" s="10"/>
      <c r="Y51" s="1"/>
      <c r="Z51" s="1"/>
    </row>
    <row r="52" spans="1:26" ht="15.75" customHeight="1" x14ac:dyDescent="0.3">
      <c r="A52" s="1"/>
      <c r="B52" s="29" t="s">
        <v>65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8"/>
      <c r="P52" s="1"/>
      <c r="Q52" s="28"/>
      <c r="R52" s="1"/>
      <c r="S52" s="1"/>
      <c r="T52" s="36"/>
      <c r="U52" s="1"/>
      <c r="V52" s="9"/>
      <c r="W52" s="1"/>
      <c r="X52" s="10"/>
      <c r="Y52" s="1"/>
      <c r="Z52" s="1"/>
    </row>
    <row r="53" spans="1:26" ht="15.75" customHeight="1" x14ac:dyDescent="0.3">
      <c r="A53" s="1"/>
      <c r="B53" s="29" t="s">
        <v>66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8"/>
      <c r="P53" s="1"/>
      <c r="Q53" s="28"/>
      <c r="R53" s="1"/>
      <c r="S53" s="1"/>
      <c r="T53" s="36"/>
      <c r="U53" s="1"/>
      <c r="V53" s="9"/>
      <c r="W53" s="1"/>
      <c r="X53" s="10"/>
      <c r="Y53" s="1"/>
      <c r="Z53" s="1"/>
    </row>
    <row r="54" spans="1:26" ht="15.75" customHeight="1" x14ac:dyDescent="0.3">
      <c r="A54" s="38"/>
      <c r="B54" s="6" t="s">
        <v>67</v>
      </c>
      <c r="C54" s="16">
        <v>50</v>
      </c>
      <c r="D54" s="16">
        <v>50</v>
      </c>
      <c r="E54" s="16">
        <v>50</v>
      </c>
      <c r="F54" s="16">
        <v>50</v>
      </c>
      <c r="G54" s="16">
        <v>50</v>
      </c>
      <c r="H54" s="16">
        <v>50</v>
      </c>
      <c r="I54" s="16">
        <v>50</v>
      </c>
      <c r="J54" s="16">
        <v>50</v>
      </c>
      <c r="K54" s="16">
        <v>50</v>
      </c>
      <c r="L54" s="16">
        <v>50</v>
      </c>
      <c r="M54" s="16">
        <v>50</v>
      </c>
      <c r="N54" s="16">
        <v>50</v>
      </c>
      <c r="O54" s="8">
        <f t="shared" ref="O54:O62" si="9">SUM(C54:N54)</f>
        <v>600</v>
      </c>
      <c r="P54" s="1"/>
      <c r="Q54" s="1"/>
      <c r="R54" s="1"/>
      <c r="S54" s="1"/>
      <c r="T54" s="36"/>
      <c r="U54" s="1"/>
      <c r="V54" s="1"/>
      <c r="W54" s="1"/>
      <c r="X54" s="10"/>
      <c r="Y54" s="1"/>
      <c r="Z54" s="1"/>
    </row>
    <row r="55" spans="1:26" ht="15.75" customHeight="1" x14ac:dyDescent="0.3">
      <c r="A55" s="38"/>
      <c r="B55" s="6" t="s">
        <v>68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8">
        <f t="shared" si="9"/>
        <v>0</v>
      </c>
      <c r="P55" s="1"/>
      <c r="Q55" s="1"/>
      <c r="R55" s="1"/>
      <c r="S55" s="1"/>
      <c r="T55" s="36"/>
      <c r="U55" s="1"/>
      <c r="V55" s="1"/>
      <c r="W55" s="1"/>
      <c r="X55" s="10"/>
      <c r="Y55" s="1"/>
      <c r="Z55" s="1"/>
    </row>
    <row r="56" spans="1:26" ht="15.75" customHeight="1" x14ac:dyDescent="0.3">
      <c r="A56" s="38"/>
      <c r="B56" s="6" t="s">
        <v>69</v>
      </c>
      <c r="C56" s="16">
        <v>350</v>
      </c>
      <c r="D56" s="16">
        <v>350</v>
      </c>
      <c r="E56" s="16">
        <v>350</v>
      </c>
      <c r="F56" s="16">
        <v>350</v>
      </c>
      <c r="G56" s="16">
        <v>350</v>
      </c>
      <c r="H56" s="16">
        <v>350</v>
      </c>
      <c r="I56" s="16">
        <v>350</v>
      </c>
      <c r="J56" s="16">
        <v>350</v>
      </c>
      <c r="K56" s="16">
        <v>350</v>
      </c>
      <c r="L56" s="16">
        <v>350</v>
      </c>
      <c r="M56" s="16">
        <v>350</v>
      </c>
      <c r="N56" s="16">
        <v>350</v>
      </c>
      <c r="O56" s="8">
        <f t="shared" si="9"/>
        <v>4200</v>
      </c>
      <c r="P56" s="1"/>
      <c r="Q56" s="1"/>
      <c r="R56" s="1"/>
      <c r="S56" s="1"/>
      <c r="T56" s="36"/>
      <c r="U56" s="1"/>
      <c r="V56" s="9"/>
      <c r="W56" s="1"/>
      <c r="X56" s="10"/>
      <c r="Y56" s="1"/>
      <c r="Z56" s="1"/>
    </row>
    <row r="57" spans="1:26" ht="15.75" customHeight="1" x14ac:dyDescent="0.3">
      <c r="A57" s="38"/>
      <c r="B57" s="6" t="s">
        <v>70</v>
      </c>
      <c r="C57" s="16">
        <v>20</v>
      </c>
      <c r="D57" s="16">
        <v>20</v>
      </c>
      <c r="E57" s="16">
        <v>20</v>
      </c>
      <c r="F57" s="16">
        <v>20</v>
      </c>
      <c r="G57" s="25">
        <v>920</v>
      </c>
      <c r="H57" s="25">
        <v>1220</v>
      </c>
      <c r="I57" s="25">
        <v>1220</v>
      </c>
      <c r="J57" s="25">
        <v>1520</v>
      </c>
      <c r="K57" s="25">
        <v>1220</v>
      </c>
      <c r="L57" s="16">
        <v>620</v>
      </c>
      <c r="M57" s="16">
        <v>20</v>
      </c>
      <c r="N57" s="16">
        <v>20</v>
      </c>
      <c r="O57" s="8">
        <f t="shared" si="9"/>
        <v>6840</v>
      </c>
      <c r="P57" s="1"/>
      <c r="Q57" s="1"/>
      <c r="R57" s="1"/>
      <c r="S57" s="1"/>
      <c r="T57" s="36"/>
      <c r="U57" s="1"/>
      <c r="V57" s="9"/>
      <c r="W57" s="1"/>
      <c r="X57" s="10"/>
      <c r="Y57" s="1"/>
      <c r="Z57" s="1"/>
    </row>
    <row r="58" spans="1:26" ht="15.75" customHeight="1" x14ac:dyDescent="0.3">
      <c r="A58" s="38"/>
      <c r="B58" s="6" t="s">
        <v>71</v>
      </c>
      <c r="C58" s="16">
        <v>60</v>
      </c>
      <c r="D58" s="16">
        <v>60</v>
      </c>
      <c r="E58" s="16">
        <v>60</v>
      </c>
      <c r="F58" s="16">
        <v>60</v>
      </c>
      <c r="G58" s="16">
        <v>60</v>
      </c>
      <c r="H58" s="16">
        <v>60</v>
      </c>
      <c r="I58" s="16">
        <v>60</v>
      </c>
      <c r="J58" s="16">
        <v>60</v>
      </c>
      <c r="K58" s="16">
        <v>60</v>
      </c>
      <c r="L58" s="16">
        <v>60</v>
      </c>
      <c r="M58" s="16">
        <v>60</v>
      </c>
      <c r="N58" s="16">
        <v>60</v>
      </c>
      <c r="O58" s="8">
        <f t="shared" si="9"/>
        <v>720</v>
      </c>
      <c r="P58" s="1"/>
      <c r="Q58" s="1"/>
      <c r="R58" s="1"/>
      <c r="S58" s="1"/>
      <c r="T58" s="36"/>
      <c r="U58" s="1"/>
      <c r="V58" s="1"/>
      <c r="W58" s="1"/>
      <c r="X58" s="10"/>
      <c r="Y58" s="1"/>
      <c r="Z58" s="1"/>
    </row>
    <row r="59" spans="1:26" ht="15.75" customHeight="1" x14ac:dyDescent="0.3">
      <c r="A59" s="38"/>
      <c r="B59" s="6" t="s">
        <v>72</v>
      </c>
      <c r="C59" s="16">
        <v>50</v>
      </c>
      <c r="D59" s="16">
        <v>50</v>
      </c>
      <c r="E59" s="16">
        <v>50</v>
      </c>
      <c r="F59" s="16">
        <v>50</v>
      </c>
      <c r="G59" s="16">
        <v>50</v>
      </c>
      <c r="H59" s="16">
        <v>50</v>
      </c>
      <c r="I59" s="16">
        <v>50</v>
      </c>
      <c r="J59" s="16">
        <v>50</v>
      </c>
      <c r="K59" s="16">
        <v>50</v>
      </c>
      <c r="L59" s="16">
        <v>50</v>
      </c>
      <c r="M59" s="16">
        <v>50</v>
      </c>
      <c r="N59" s="16">
        <v>50</v>
      </c>
      <c r="O59" s="8">
        <f t="shared" si="9"/>
        <v>600</v>
      </c>
      <c r="P59" s="1"/>
      <c r="Q59" s="1"/>
      <c r="R59" s="1"/>
      <c r="S59" s="1"/>
      <c r="T59" s="36"/>
      <c r="U59" s="1"/>
      <c r="V59" s="1"/>
      <c r="W59" s="1"/>
      <c r="X59" s="10"/>
      <c r="Y59" s="1"/>
      <c r="Z59" s="1"/>
    </row>
    <row r="60" spans="1:26" ht="15.75" customHeight="1" x14ac:dyDescent="0.3">
      <c r="A60" s="38"/>
      <c r="B60" s="6" t="s">
        <v>73</v>
      </c>
      <c r="C60" s="16">
        <v>250</v>
      </c>
      <c r="D60" s="16">
        <v>250</v>
      </c>
      <c r="E60" s="16">
        <v>250</v>
      </c>
      <c r="F60" s="16">
        <v>250</v>
      </c>
      <c r="G60" s="16">
        <v>250</v>
      </c>
      <c r="H60" s="16">
        <v>250</v>
      </c>
      <c r="I60" s="16">
        <v>250</v>
      </c>
      <c r="J60" s="16">
        <v>250</v>
      </c>
      <c r="K60" s="16">
        <v>250</v>
      </c>
      <c r="L60" s="16">
        <v>250</v>
      </c>
      <c r="M60" s="16">
        <v>250</v>
      </c>
      <c r="N60" s="16">
        <v>250</v>
      </c>
      <c r="O60" s="8">
        <f t="shared" si="9"/>
        <v>3000</v>
      </c>
      <c r="P60" s="1"/>
      <c r="Q60" s="49"/>
      <c r="R60" s="1"/>
      <c r="S60" s="1"/>
      <c r="T60" s="36"/>
      <c r="U60" s="1"/>
      <c r="V60" s="1"/>
      <c r="W60" s="1"/>
      <c r="X60" s="10"/>
      <c r="Y60" s="1"/>
      <c r="Z60" s="1"/>
    </row>
    <row r="61" spans="1:26" ht="15.75" customHeight="1" x14ac:dyDescent="0.3">
      <c r="A61" s="38"/>
      <c r="B61" s="29" t="s">
        <v>74</v>
      </c>
      <c r="C61" s="16">
        <v>50</v>
      </c>
      <c r="D61" s="16">
        <v>50</v>
      </c>
      <c r="E61" s="16">
        <v>50</v>
      </c>
      <c r="F61" s="16">
        <v>50</v>
      </c>
      <c r="G61" s="16">
        <v>50</v>
      </c>
      <c r="H61" s="16">
        <v>50</v>
      </c>
      <c r="I61" s="16">
        <v>50</v>
      </c>
      <c r="J61" s="16">
        <v>50</v>
      </c>
      <c r="K61" s="16">
        <v>50</v>
      </c>
      <c r="L61" s="16">
        <v>50</v>
      </c>
      <c r="M61" s="16">
        <v>50</v>
      </c>
      <c r="N61" s="16">
        <v>50</v>
      </c>
      <c r="O61" s="8">
        <f t="shared" si="9"/>
        <v>600</v>
      </c>
      <c r="P61" s="1"/>
      <c r="Q61" s="1"/>
      <c r="R61" s="1"/>
      <c r="S61" s="1"/>
      <c r="T61" s="36"/>
      <c r="U61" s="1"/>
      <c r="V61" s="1"/>
      <c r="W61" s="1"/>
      <c r="X61" s="10"/>
      <c r="Y61" s="1"/>
      <c r="Z61" s="1"/>
    </row>
    <row r="62" spans="1:26" ht="15.75" customHeight="1" x14ac:dyDescent="0.3">
      <c r="A62" s="38"/>
      <c r="B62" s="6" t="s">
        <v>75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3">
        <f t="shared" si="9"/>
        <v>0</v>
      </c>
      <c r="P62" s="1"/>
      <c r="Q62" s="1"/>
      <c r="R62" s="1"/>
      <c r="S62" s="1"/>
      <c r="T62" s="36"/>
      <c r="U62" s="1"/>
      <c r="V62" s="1"/>
      <c r="W62" s="1"/>
      <c r="X62" s="10"/>
      <c r="Y62" s="1"/>
      <c r="Z62" s="1"/>
    </row>
    <row r="63" spans="1:26" ht="15.75" customHeight="1" x14ac:dyDescent="0.3">
      <c r="A63" s="38"/>
      <c r="B63" s="6" t="s">
        <v>76</v>
      </c>
      <c r="C63" s="16">
        <v>50</v>
      </c>
      <c r="D63" s="16">
        <v>50</v>
      </c>
      <c r="E63" s="16">
        <v>50</v>
      </c>
      <c r="F63" s="16">
        <v>50</v>
      </c>
      <c r="G63" s="16">
        <v>50</v>
      </c>
      <c r="H63" s="16">
        <v>50</v>
      </c>
      <c r="I63" s="16">
        <v>50</v>
      </c>
      <c r="J63" s="16">
        <v>50</v>
      </c>
      <c r="K63" s="16">
        <v>50</v>
      </c>
      <c r="L63" s="16">
        <v>50</v>
      </c>
      <c r="M63" s="16">
        <v>50</v>
      </c>
      <c r="N63" s="16">
        <v>50</v>
      </c>
      <c r="O63" s="8">
        <f>SUM(C63:N63)</f>
        <v>600</v>
      </c>
      <c r="P63" s="1"/>
      <c r="Q63" s="1"/>
      <c r="R63" s="1"/>
      <c r="S63" s="1"/>
      <c r="T63" s="36"/>
      <c r="U63" s="1"/>
      <c r="V63" s="1"/>
      <c r="W63" s="1"/>
      <c r="X63" s="10"/>
      <c r="Y63" s="1"/>
      <c r="Z63" s="1"/>
    </row>
    <row r="64" spans="1:26" ht="15.75" customHeight="1" x14ac:dyDescent="0.3">
      <c r="A64" s="1"/>
      <c r="B64" s="6" t="s">
        <v>77</v>
      </c>
      <c r="C64" s="22">
        <v>10000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3">
        <f t="shared" ref="O64:O66" si="10">SUM(C64:N64)</f>
        <v>10000</v>
      </c>
      <c r="P64" s="1"/>
      <c r="Q64" s="1"/>
      <c r="R64" s="1"/>
      <c r="S64" s="1"/>
      <c r="T64" s="36"/>
      <c r="U64" s="1"/>
      <c r="V64" s="1"/>
      <c r="W64" s="1"/>
      <c r="X64" s="10"/>
      <c r="Y64" s="1"/>
      <c r="Z64" s="1"/>
    </row>
    <row r="65" spans="1:26" ht="15.75" customHeight="1" x14ac:dyDescent="0.3">
      <c r="A65" s="1"/>
      <c r="B65" s="6" t="s">
        <v>78</v>
      </c>
      <c r="C65" s="39"/>
      <c r="D65" s="39"/>
      <c r="E65" s="40">
        <v>300</v>
      </c>
      <c r="F65" s="40"/>
      <c r="G65" s="40"/>
      <c r="H65" s="40">
        <v>300</v>
      </c>
      <c r="I65" s="40"/>
      <c r="J65" s="40"/>
      <c r="K65" s="40">
        <v>300</v>
      </c>
      <c r="L65" s="40"/>
      <c r="M65" s="40"/>
      <c r="N65" s="40">
        <v>300</v>
      </c>
      <c r="O65" s="23">
        <f t="shared" si="10"/>
        <v>1200</v>
      </c>
      <c r="P65" s="1"/>
      <c r="Q65" s="1" t="s">
        <v>79</v>
      </c>
      <c r="R65" s="1"/>
      <c r="S65" s="1"/>
      <c r="T65" s="36"/>
      <c r="U65" s="1"/>
      <c r="V65" s="1"/>
      <c r="W65" s="1"/>
      <c r="X65" s="10"/>
      <c r="Y65" s="1"/>
      <c r="Z65" s="1"/>
    </row>
    <row r="66" spans="1:26" ht="15.75" customHeight="1" x14ac:dyDescent="0.3">
      <c r="A66" s="13">
        <v>8729</v>
      </c>
      <c r="B66" s="5" t="s">
        <v>80</v>
      </c>
      <c r="C66" s="32">
        <f t="shared" ref="C66:N66" si="11">SUM(C29:C65)</f>
        <v>19343</v>
      </c>
      <c r="D66" s="32">
        <f t="shared" si="11"/>
        <v>14493</v>
      </c>
      <c r="E66" s="32">
        <f t="shared" si="11"/>
        <v>17343</v>
      </c>
      <c r="F66" s="32">
        <f t="shared" si="11"/>
        <v>5593</v>
      </c>
      <c r="G66" s="32">
        <f t="shared" si="11"/>
        <v>8343</v>
      </c>
      <c r="H66" s="32">
        <f t="shared" si="11"/>
        <v>8293</v>
      </c>
      <c r="I66" s="32">
        <f t="shared" si="11"/>
        <v>6393</v>
      </c>
      <c r="J66" s="32">
        <f t="shared" si="11"/>
        <v>6693</v>
      </c>
      <c r="K66" s="32">
        <f t="shared" si="11"/>
        <v>7668</v>
      </c>
      <c r="L66" s="32">
        <f t="shared" si="11"/>
        <v>7118</v>
      </c>
      <c r="M66" s="32">
        <f t="shared" si="11"/>
        <v>7468</v>
      </c>
      <c r="N66" s="32">
        <f t="shared" si="11"/>
        <v>9673</v>
      </c>
      <c r="O66" s="41">
        <f t="shared" si="10"/>
        <v>118421</v>
      </c>
      <c r="P66" s="15"/>
      <c r="Q66" s="1"/>
      <c r="R66" s="1"/>
      <c r="S66" s="1"/>
      <c r="T66" s="35"/>
      <c r="U66" s="1"/>
      <c r="V66" s="1"/>
      <c r="W66" s="1"/>
      <c r="X66" s="10"/>
      <c r="Y66" s="1"/>
      <c r="Z66" s="1"/>
    </row>
    <row r="67" spans="1:26" ht="15.75" customHeight="1" x14ac:dyDescent="0.3">
      <c r="A67" s="38"/>
      <c r="B67" s="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3"/>
      <c r="P67" s="1"/>
      <c r="Q67" s="1"/>
      <c r="R67" s="1"/>
      <c r="S67" s="1"/>
      <c r="T67" s="36"/>
      <c r="U67" s="1"/>
      <c r="V67" s="1"/>
      <c r="W67" s="1"/>
      <c r="X67" s="10"/>
      <c r="Y67" s="1"/>
      <c r="Z67" s="1"/>
    </row>
    <row r="68" spans="1:26" ht="15.75" customHeight="1" x14ac:dyDescent="0.3">
      <c r="A68" s="13">
        <v>24902</v>
      </c>
      <c r="B68" s="6" t="s">
        <v>81</v>
      </c>
      <c r="C68" s="44">
        <f t="shared" ref="C68:N68" si="12">C26+C66</f>
        <v>29057.83</v>
      </c>
      <c r="D68" s="44">
        <f t="shared" si="12"/>
        <v>24207.83</v>
      </c>
      <c r="E68" s="44">
        <f t="shared" si="12"/>
        <v>30557.83</v>
      </c>
      <c r="F68" s="44">
        <f t="shared" si="12"/>
        <v>15707.83</v>
      </c>
      <c r="G68" s="44">
        <f t="shared" si="12"/>
        <v>18507.830000000002</v>
      </c>
      <c r="H68" s="44">
        <f t="shared" si="12"/>
        <v>19907.830000000002</v>
      </c>
      <c r="I68" s="44">
        <f t="shared" si="12"/>
        <v>16107.83</v>
      </c>
      <c r="J68" s="44">
        <f t="shared" si="12"/>
        <v>16857.830000000002</v>
      </c>
      <c r="K68" s="44">
        <f t="shared" si="12"/>
        <v>18281.830000000002</v>
      </c>
      <c r="L68" s="44">
        <f t="shared" si="12"/>
        <v>16831.830000000002</v>
      </c>
      <c r="M68" s="44">
        <f t="shared" si="12"/>
        <v>17631.830000000002</v>
      </c>
      <c r="N68" s="44">
        <f t="shared" si="12"/>
        <v>21286.83</v>
      </c>
      <c r="O68" s="44">
        <f>SUM(C68:N68)</f>
        <v>244944.96000000008</v>
      </c>
      <c r="P68" s="1"/>
      <c r="Q68" s="1"/>
      <c r="R68" s="1"/>
      <c r="S68" s="1"/>
      <c r="T68" s="35"/>
      <c r="U68" s="1"/>
      <c r="V68" s="1"/>
      <c r="W68" s="1"/>
      <c r="X68" s="10"/>
      <c r="Y68" s="1"/>
      <c r="Z68" s="1"/>
    </row>
    <row r="69" spans="1:26" ht="15.75" customHeight="1" x14ac:dyDescent="0.3">
      <c r="A69" s="38"/>
      <c r="B69" s="6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1"/>
      <c r="Q69" s="1"/>
      <c r="R69" s="1"/>
      <c r="S69" s="1"/>
      <c r="T69" s="36"/>
      <c r="U69" s="1"/>
      <c r="V69" s="1"/>
      <c r="W69" s="1"/>
      <c r="X69" s="10"/>
      <c r="Y69" s="1"/>
      <c r="Z69" s="1"/>
    </row>
    <row r="70" spans="1:26" ht="15.75" customHeight="1" x14ac:dyDescent="0.3">
      <c r="A70" s="13">
        <v>-3985</v>
      </c>
      <c r="B70" s="29" t="s">
        <v>82</v>
      </c>
      <c r="C70" s="46">
        <f t="shared" ref="C70:N70" si="13">C9-C68</f>
        <v>2942.1699999999983</v>
      </c>
      <c r="D70" s="46">
        <f t="shared" si="13"/>
        <v>-1207.8300000000017</v>
      </c>
      <c r="E70" s="46">
        <f t="shared" si="13"/>
        <v>-1557.8300000000017</v>
      </c>
      <c r="F70" s="46">
        <f t="shared" si="13"/>
        <v>9292.17</v>
      </c>
      <c r="G70" s="46">
        <f t="shared" si="13"/>
        <v>-507.83000000000175</v>
      </c>
      <c r="H70" s="46">
        <f t="shared" si="13"/>
        <v>-1907.8300000000017</v>
      </c>
      <c r="I70" s="46">
        <f t="shared" si="13"/>
        <v>1892.17</v>
      </c>
      <c r="J70" s="46">
        <f t="shared" si="13"/>
        <v>1142.1699999999983</v>
      </c>
      <c r="K70" s="46">
        <f t="shared" si="13"/>
        <v>-281.83000000000175</v>
      </c>
      <c r="L70" s="46">
        <f t="shared" si="13"/>
        <v>3168.1699999999983</v>
      </c>
      <c r="M70" s="46">
        <f t="shared" si="13"/>
        <v>4368.1699999999983</v>
      </c>
      <c r="N70" s="46">
        <f t="shared" si="13"/>
        <v>7713.1699999999983</v>
      </c>
      <c r="O70" s="46">
        <f>SUM(C70:N70)</f>
        <v>25055.039999999983</v>
      </c>
      <c r="P70" s="1"/>
      <c r="Q70" s="1"/>
      <c r="R70" s="1"/>
      <c r="S70" s="1"/>
      <c r="T70" s="35"/>
      <c r="U70" s="1"/>
      <c r="V70" s="1"/>
      <c r="W70" s="1"/>
      <c r="X70" s="10"/>
      <c r="Y70" s="1"/>
      <c r="Z70" s="1"/>
    </row>
    <row r="71" spans="1:26" ht="15.75" customHeight="1" x14ac:dyDescent="0.3">
      <c r="A71" s="1"/>
      <c r="B71" s="6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0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/>
    <row r="272" spans="1:26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3">
    <mergeCell ref="B1:O1"/>
    <mergeCell ref="B2:O2"/>
    <mergeCell ref="B3:O3"/>
  </mergeCells>
  <pageMargins left="0.7" right="0.7" top="0.75" bottom="0.75" header="0" footer="0"/>
  <pageSetup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791"/>
  <sheetViews>
    <sheetView topLeftCell="B1" workbookViewId="0"/>
  </sheetViews>
  <sheetFormatPr defaultColWidth="14.44140625" defaultRowHeight="15" customHeight="1" x14ac:dyDescent="0.3"/>
  <cols>
    <col min="1" max="1" width="8.6640625" hidden="1" customWidth="1"/>
    <col min="2" max="2" width="34.6640625" customWidth="1"/>
    <col min="3" max="3" width="4" customWidth="1"/>
    <col min="4" max="4" width="50.33203125" customWidth="1"/>
  </cols>
  <sheetData>
    <row r="1" spans="1:4" ht="15.75" customHeight="1" x14ac:dyDescent="0.3">
      <c r="A1" s="1"/>
      <c r="B1" s="1"/>
      <c r="C1" s="1"/>
      <c r="D1" s="3" t="s">
        <v>14</v>
      </c>
    </row>
    <row r="2" spans="1:4" ht="15.75" customHeight="1" x14ac:dyDescent="0.3">
      <c r="A2" s="4" t="s">
        <v>15</v>
      </c>
      <c r="B2" s="5" t="s">
        <v>16</v>
      </c>
      <c r="C2" s="1"/>
      <c r="D2" s="1"/>
    </row>
    <row r="3" spans="1:4" ht="15.75" customHeight="1" x14ac:dyDescent="0.3">
      <c r="A3" s="4"/>
      <c r="B3" s="6" t="s">
        <v>17</v>
      </c>
      <c r="C3" s="1"/>
      <c r="D3" s="9"/>
    </row>
    <row r="4" spans="1:4" ht="15.75" customHeight="1" x14ac:dyDescent="0.3">
      <c r="A4" s="4"/>
      <c r="B4" s="6" t="s">
        <v>83</v>
      </c>
      <c r="C4" s="1"/>
      <c r="D4" s="1"/>
    </row>
    <row r="5" spans="1:4" ht="15.75" customHeight="1" x14ac:dyDescent="0.3">
      <c r="A5" s="13">
        <v>20917</v>
      </c>
      <c r="B5" s="5" t="s">
        <v>19</v>
      </c>
      <c r="C5" s="15"/>
      <c r="D5" s="1"/>
    </row>
    <row r="6" spans="1:4" ht="15.75" customHeight="1" x14ac:dyDescent="0.3">
      <c r="A6" s="4"/>
      <c r="B6" s="6"/>
      <c r="C6" s="1"/>
      <c r="D6" s="1"/>
    </row>
    <row r="7" spans="1:4" ht="15.75" customHeight="1" x14ac:dyDescent="0.3">
      <c r="A7" s="4"/>
      <c r="B7" s="5" t="s">
        <v>20</v>
      </c>
      <c r="C7" s="1"/>
      <c r="D7" s="1"/>
    </row>
    <row r="8" spans="1:4" ht="15.75" customHeight="1" x14ac:dyDescent="0.3">
      <c r="A8" s="4"/>
      <c r="B8" s="6" t="s">
        <v>21</v>
      </c>
      <c r="C8" s="1"/>
      <c r="D8" s="1"/>
    </row>
    <row r="9" spans="1:4" ht="15.75" customHeight="1" x14ac:dyDescent="0.3">
      <c r="A9" s="4"/>
      <c r="B9" s="6" t="s">
        <v>22</v>
      </c>
      <c r="C9" s="1"/>
      <c r="D9" s="1"/>
    </row>
    <row r="10" spans="1:4" ht="15.75" customHeight="1" x14ac:dyDescent="0.3">
      <c r="A10" s="4"/>
      <c r="B10" s="6" t="s">
        <v>23</v>
      </c>
      <c r="C10" s="15"/>
      <c r="D10" s="1"/>
    </row>
    <row r="11" spans="1:4" ht="15.75" customHeight="1" x14ac:dyDescent="0.3">
      <c r="A11" s="4"/>
      <c r="B11" s="6" t="s">
        <v>24</v>
      </c>
      <c r="C11" s="1"/>
      <c r="D11" s="1" t="s">
        <v>25</v>
      </c>
    </row>
    <row r="12" spans="1:4" ht="16.5" customHeight="1" x14ac:dyDescent="0.3">
      <c r="A12" s="4"/>
      <c r="B12" s="6" t="s">
        <v>26</v>
      </c>
      <c r="C12" s="1"/>
      <c r="D12" s="9"/>
    </row>
    <row r="13" spans="1:4" ht="15.75" customHeight="1" x14ac:dyDescent="0.3">
      <c r="A13" s="4"/>
      <c r="B13" s="6" t="s">
        <v>27</v>
      </c>
      <c r="C13" s="15"/>
      <c r="D13" s="1"/>
    </row>
    <row r="14" spans="1:4" ht="15.75" customHeight="1" x14ac:dyDescent="0.3">
      <c r="A14" s="4"/>
      <c r="B14" s="6" t="s">
        <v>28</v>
      </c>
      <c r="C14" s="1"/>
      <c r="D14" s="1"/>
    </row>
    <row r="15" spans="1:4" ht="15.75" customHeight="1" x14ac:dyDescent="0.3">
      <c r="A15" s="4"/>
      <c r="B15" s="6" t="s">
        <v>29</v>
      </c>
      <c r="C15" s="1"/>
      <c r="D15" s="1"/>
    </row>
    <row r="16" spans="1:4" ht="15.75" customHeight="1" x14ac:dyDescent="0.3">
      <c r="A16" s="24"/>
      <c r="B16" s="6" t="s">
        <v>30</v>
      </c>
      <c r="C16" s="1"/>
      <c r="D16" s="27" t="s">
        <v>31</v>
      </c>
    </row>
    <row r="17" spans="1:4" ht="15.75" customHeight="1" x14ac:dyDescent="0.3">
      <c r="A17" s="4"/>
      <c r="B17" s="6" t="s">
        <v>32</v>
      </c>
      <c r="C17" s="1"/>
      <c r="D17" s="1"/>
    </row>
    <row r="18" spans="1:4" ht="15.75" customHeight="1" x14ac:dyDescent="0.3">
      <c r="A18" s="4"/>
      <c r="B18" s="29" t="s">
        <v>33</v>
      </c>
      <c r="C18" s="1"/>
      <c r="D18" s="28" t="s">
        <v>34</v>
      </c>
    </row>
    <row r="19" spans="1:4" ht="15.75" customHeight="1" x14ac:dyDescent="0.3">
      <c r="A19" s="24"/>
      <c r="B19" s="6" t="s">
        <v>35</v>
      </c>
      <c r="C19" s="1"/>
      <c r="D19" s="1"/>
    </row>
    <row r="20" spans="1:4" ht="15.75" customHeight="1" x14ac:dyDescent="0.3">
      <c r="A20" s="4"/>
      <c r="B20" s="6" t="s">
        <v>36</v>
      </c>
      <c r="C20" s="1"/>
      <c r="D20" s="9"/>
    </row>
    <row r="21" spans="1:4" ht="15.75" customHeight="1" x14ac:dyDescent="0.3">
      <c r="A21" s="4"/>
      <c r="B21" s="6" t="s">
        <v>37</v>
      </c>
      <c r="C21" s="34"/>
      <c r="D21" s="1"/>
    </row>
    <row r="22" spans="1:4" ht="15.75" customHeight="1" x14ac:dyDescent="0.3">
      <c r="A22" s="13">
        <v>16173</v>
      </c>
      <c r="B22" s="5" t="s">
        <v>38</v>
      </c>
      <c r="C22" s="1"/>
      <c r="D22" s="1"/>
    </row>
    <row r="23" spans="1:4" ht="15.75" customHeight="1" x14ac:dyDescent="0.3">
      <c r="A23" s="4"/>
      <c r="B23" s="6"/>
      <c r="C23" s="1"/>
      <c r="D23" s="1"/>
    </row>
    <row r="24" spans="1:4" ht="15.75" customHeight="1" x14ac:dyDescent="0.3">
      <c r="A24" s="4"/>
      <c r="B24" s="5" t="s">
        <v>39</v>
      </c>
      <c r="C24" s="1"/>
      <c r="D24" s="1"/>
    </row>
    <row r="25" spans="1:4" ht="15.75" customHeight="1" x14ac:dyDescent="0.3">
      <c r="A25" s="4"/>
      <c r="B25" s="6" t="s">
        <v>40</v>
      </c>
      <c r="C25" s="1"/>
      <c r="D25" s="1"/>
    </row>
    <row r="26" spans="1:4" ht="15.75" customHeight="1" x14ac:dyDescent="0.3">
      <c r="A26" s="4"/>
      <c r="B26" s="6" t="s">
        <v>41</v>
      </c>
      <c r="C26" s="1"/>
      <c r="D26" s="1"/>
    </row>
    <row r="27" spans="1:4" ht="15.75" customHeight="1" x14ac:dyDescent="0.3">
      <c r="A27" s="4"/>
      <c r="B27" s="6" t="s">
        <v>42</v>
      </c>
      <c r="C27" s="1"/>
      <c r="D27" s="1"/>
    </row>
    <row r="28" spans="1:4" ht="15.75" customHeight="1" x14ac:dyDescent="0.3">
      <c r="A28" s="4"/>
      <c r="B28" s="6" t="s">
        <v>43</v>
      </c>
      <c r="C28" s="1"/>
      <c r="D28" s="1"/>
    </row>
    <row r="29" spans="1:4" ht="15.75" customHeight="1" x14ac:dyDescent="0.3">
      <c r="A29" s="4"/>
      <c r="B29" s="6" t="s">
        <v>44</v>
      </c>
      <c r="C29" s="1"/>
      <c r="D29" s="1"/>
    </row>
    <row r="30" spans="1:4" ht="15.75" customHeight="1" x14ac:dyDescent="0.3">
      <c r="A30" s="4"/>
      <c r="B30" s="6" t="s">
        <v>45</v>
      </c>
      <c r="C30" s="1"/>
      <c r="D30" s="1"/>
    </row>
    <row r="31" spans="1:4" ht="15.75" customHeight="1" x14ac:dyDescent="0.3">
      <c r="A31" s="4"/>
      <c r="B31" s="29" t="s">
        <v>46</v>
      </c>
      <c r="C31" s="1"/>
      <c r="D31" s="1" t="s">
        <v>47</v>
      </c>
    </row>
    <row r="32" spans="1:4" ht="15.75" customHeight="1" x14ac:dyDescent="0.3">
      <c r="A32" s="38"/>
      <c r="B32" s="6" t="s">
        <v>48</v>
      </c>
      <c r="C32" s="1"/>
      <c r="D32" s="1"/>
    </row>
    <row r="33" spans="1:4" ht="15.75" customHeight="1" x14ac:dyDescent="0.3">
      <c r="A33" s="38"/>
      <c r="B33" s="6" t="s">
        <v>49</v>
      </c>
      <c r="C33" s="1"/>
      <c r="D33" s="1"/>
    </row>
    <row r="34" spans="1:4" ht="15.75" customHeight="1" x14ac:dyDescent="0.3">
      <c r="A34" s="38"/>
      <c r="B34" s="6" t="s">
        <v>50</v>
      </c>
      <c r="C34" s="1"/>
      <c r="D34" s="1"/>
    </row>
    <row r="35" spans="1:4" ht="15.75" customHeight="1" x14ac:dyDescent="0.3">
      <c r="A35" s="38"/>
      <c r="B35" s="6" t="s">
        <v>51</v>
      </c>
      <c r="C35" s="1"/>
      <c r="D35" s="1"/>
    </row>
    <row r="36" spans="1:4" ht="15.75" customHeight="1" x14ac:dyDescent="0.3">
      <c r="A36" s="38"/>
      <c r="B36" s="6" t="s">
        <v>52</v>
      </c>
      <c r="C36" s="1"/>
      <c r="D36" s="1"/>
    </row>
    <row r="37" spans="1:4" ht="15.75" customHeight="1" x14ac:dyDescent="0.3">
      <c r="A37" s="38"/>
      <c r="B37" s="6" t="s">
        <v>53</v>
      </c>
      <c r="C37" s="1"/>
      <c r="D37" s="1"/>
    </row>
    <row r="38" spans="1:4" ht="15.75" customHeight="1" x14ac:dyDescent="0.3">
      <c r="A38" s="38"/>
      <c r="B38" s="6" t="s">
        <v>54</v>
      </c>
      <c r="C38" s="1"/>
      <c r="D38" s="1"/>
    </row>
    <row r="39" spans="1:4" ht="15.75" customHeight="1" x14ac:dyDescent="0.3">
      <c r="A39" s="38"/>
      <c r="B39" s="6" t="s">
        <v>55</v>
      </c>
      <c r="C39" s="1"/>
      <c r="D39" s="1"/>
    </row>
    <row r="40" spans="1:4" ht="15.75" customHeight="1" x14ac:dyDescent="0.3">
      <c r="A40" s="38"/>
      <c r="B40" s="6" t="s">
        <v>56</v>
      </c>
      <c r="C40" s="1"/>
      <c r="D40" s="1"/>
    </row>
    <row r="41" spans="1:4" ht="15.75" customHeight="1" x14ac:dyDescent="0.3">
      <c r="A41" s="38"/>
      <c r="B41" s="6" t="s">
        <v>57</v>
      </c>
      <c r="C41" s="1"/>
      <c r="D41" s="1"/>
    </row>
    <row r="42" spans="1:4" ht="15.75" customHeight="1" x14ac:dyDescent="0.3">
      <c r="A42" s="38"/>
      <c r="B42" s="6" t="s">
        <v>58</v>
      </c>
      <c r="C42" s="1"/>
      <c r="D42" s="1"/>
    </row>
    <row r="43" spans="1:4" ht="15.75" customHeight="1" x14ac:dyDescent="0.3">
      <c r="A43" s="38"/>
      <c r="B43" s="6" t="s">
        <v>59</v>
      </c>
      <c r="C43" s="1"/>
      <c r="D43" s="1"/>
    </row>
    <row r="44" spans="1:4" ht="15.75" customHeight="1" x14ac:dyDescent="0.3">
      <c r="A44" s="38"/>
      <c r="B44" s="6" t="s">
        <v>60</v>
      </c>
      <c r="C44" s="1"/>
      <c r="D44" s="27" t="s">
        <v>61</v>
      </c>
    </row>
    <row r="45" spans="1:4" ht="15.75" customHeight="1" x14ac:dyDescent="0.3">
      <c r="A45" s="38"/>
      <c r="B45" s="6" t="s">
        <v>62</v>
      </c>
      <c r="C45" s="1"/>
      <c r="D45" s="1"/>
    </row>
    <row r="46" spans="1:4" ht="15.75" customHeight="1" x14ac:dyDescent="0.3">
      <c r="A46" s="38"/>
      <c r="B46" s="6" t="s">
        <v>63</v>
      </c>
      <c r="C46" s="1"/>
      <c r="D46" s="1"/>
    </row>
    <row r="47" spans="1:4" ht="15.75" customHeight="1" x14ac:dyDescent="0.3">
      <c r="A47" s="1"/>
      <c r="B47" s="29" t="s">
        <v>64</v>
      </c>
      <c r="C47" s="1"/>
      <c r="D47" s="28"/>
    </row>
    <row r="48" spans="1:4" ht="15.75" customHeight="1" x14ac:dyDescent="0.3">
      <c r="A48" s="1"/>
      <c r="B48" s="29" t="s">
        <v>65</v>
      </c>
      <c r="C48" s="1"/>
      <c r="D48" s="28"/>
    </row>
    <row r="49" spans="1:4" ht="15.75" customHeight="1" x14ac:dyDescent="0.3">
      <c r="A49" s="1"/>
      <c r="B49" s="29" t="s">
        <v>66</v>
      </c>
      <c r="C49" s="1"/>
      <c r="D49" s="28"/>
    </row>
    <row r="50" spans="1:4" ht="15.75" customHeight="1" x14ac:dyDescent="0.3">
      <c r="A50" s="38"/>
      <c r="B50" s="6" t="s">
        <v>67</v>
      </c>
      <c r="C50" s="1"/>
      <c r="D50" s="1"/>
    </row>
    <row r="51" spans="1:4" ht="15.75" customHeight="1" x14ac:dyDescent="0.3">
      <c r="A51" s="38"/>
      <c r="B51" s="6" t="s">
        <v>68</v>
      </c>
      <c r="C51" s="1"/>
      <c r="D51" s="1"/>
    </row>
    <row r="52" spans="1:4" ht="15.75" customHeight="1" x14ac:dyDescent="0.3">
      <c r="A52" s="38"/>
      <c r="B52" s="6" t="s">
        <v>69</v>
      </c>
      <c r="C52" s="1"/>
      <c r="D52" s="1"/>
    </row>
    <row r="53" spans="1:4" ht="15.75" customHeight="1" x14ac:dyDescent="0.3">
      <c r="A53" s="38"/>
      <c r="B53" s="6" t="s">
        <v>70</v>
      </c>
      <c r="C53" s="1"/>
      <c r="D53" s="1"/>
    </row>
    <row r="54" spans="1:4" ht="15.75" customHeight="1" x14ac:dyDescent="0.3">
      <c r="A54" s="38"/>
      <c r="B54" s="6" t="s">
        <v>71</v>
      </c>
      <c r="C54" s="1"/>
      <c r="D54" s="1"/>
    </row>
    <row r="55" spans="1:4" ht="15.75" customHeight="1" x14ac:dyDescent="0.3">
      <c r="A55" s="38"/>
      <c r="B55" s="6" t="s">
        <v>72</v>
      </c>
      <c r="C55" s="1"/>
      <c r="D55" s="1"/>
    </row>
    <row r="56" spans="1:4" ht="15.75" customHeight="1" x14ac:dyDescent="0.3">
      <c r="A56" s="38"/>
      <c r="B56" s="6" t="s">
        <v>73</v>
      </c>
      <c r="C56" s="1"/>
      <c r="D56" s="1"/>
    </row>
    <row r="57" spans="1:4" ht="15.75" customHeight="1" x14ac:dyDescent="0.3">
      <c r="A57" s="38"/>
      <c r="B57" s="29" t="s">
        <v>74</v>
      </c>
      <c r="C57" s="1"/>
      <c r="D57" s="1"/>
    </row>
    <row r="58" spans="1:4" ht="15.75" customHeight="1" x14ac:dyDescent="0.3">
      <c r="A58" s="38"/>
      <c r="B58" s="6" t="s">
        <v>75</v>
      </c>
      <c r="C58" s="1"/>
      <c r="D58" s="1"/>
    </row>
    <row r="59" spans="1:4" ht="15.75" customHeight="1" x14ac:dyDescent="0.3">
      <c r="A59" s="38"/>
      <c r="B59" s="6" t="s">
        <v>76</v>
      </c>
      <c r="C59" s="1"/>
      <c r="D59" s="1"/>
    </row>
    <row r="60" spans="1:4" ht="15.75" customHeight="1" x14ac:dyDescent="0.3">
      <c r="A60" s="1"/>
      <c r="B60" s="6" t="s">
        <v>77</v>
      </c>
      <c r="C60" s="1"/>
      <c r="D60" s="1"/>
    </row>
    <row r="61" spans="1:4" ht="15.75" customHeight="1" x14ac:dyDescent="0.3">
      <c r="A61" s="1"/>
      <c r="B61" s="6" t="s">
        <v>78</v>
      </c>
      <c r="C61" s="1"/>
      <c r="D61" s="1" t="s">
        <v>79</v>
      </c>
    </row>
    <row r="62" spans="1:4" ht="15.75" customHeight="1" x14ac:dyDescent="0.3">
      <c r="A62" s="13">
        <v>8729</v>
      </c>
      <c r="B62" s="5" t="s">
        <v>80</v>
      </c>
      <c r="C62" s="15"/>
      <c r="D62" s="1"/>
    </row>
    <row r="63" spans="1:4" ht="15.75" customHeight="1" x14ac:dyDescent="0.3"/>
    <row r="64" spans="1: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</sheetData>
  <printOptions horizontalCentered="1" gridLines="1"/>
  <pageMargins left="0.7" right="0.7" top="0.75" bottom="0.75" header="0" footer="0"/>
  <pageSetup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Rogers</dc:creator>
  <cp:lastModifiedBy>Stacey Rogers</cp:lastModifiedBy>
  <cp:lastPrinted>2025-12-15T14:28:38Z</cp:lastPrinted>
  <dcterms:created xsi:type="dcterms:W3CDTF">2025-12-15T14:17:23Z</dcterms:created>
  <dcterms:modified xsi:type="dcterms:W3CDTF">2026-01-02T02:53:22Z</dcterms:modified>
</cp:coreProperties>
</file>